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Works\ExceLab-7.0\AutoTest\testfiles\Workbooks\"/>
    </mc:Choice>
  </mc:AlternateContent>
  <xr:revisionPtr revIDLastSave="0" documentId="13_ncr:1_{76F45FD9-AA82-40A4-AD8D-D12C64F45E2F}" xr6:coauthVersionLast="45" xr6:coauthVersionMax="45" xr10:uidLastSave="{00000000-0000-0000-0000-000000000000}"/>
  <bookViews>
    <workbookView xWindow="-120" yWindow="-120" windowWidth="38640" windowHeight="21840" xr2:uid="{00000000-000D-0000-FFFF-FFFF00000000}"/>
  </bookViews>
  <sheets>
    <sheet name="Readme" sheetId="33" r:id="rId1"/>
    <sheet name="Example 5" sheetId="16" r:id="rId2"/>
    <sheet name="Ex.5 Answer Report" sheetId="39" r:id="rId3"/>
    <sheet name="Example 6" sheetId="8" r:id="rId4"/>
    <sheet name="Ex.6 Answer Report" sheetId="40" r:id="rId5"/>
    <sheet name="Example 7" sheetId="5" r:id="rId6"/>
    <sheet name="Ex.7 Answer Report" sheetId="41" r:id="rId7"/>
    <sheet name="Example 8" sheetId="10" r:id="rId8"/>
    <sheet name="Ex.8 Answer Report" sheetId="42" r:id="rId9"/>
  </sheets>
  <definedNames>
    <definedName name="c_0" localSheetId="1">'Example 5'!$B$3</definedName>
    <definedName name="c_0" localSheetId="3">'Example 6'!$B$6</definedName>
    <definedName name="c_0" localSheetId="5">'Example 7'!$B$7</definedName>
    <definedName name="c_0" localSheetId="7">'Example 8'!$B$8</definedName>
    <definedName name="c_1" localSheetId="1">'Example 5'!$B$4</definedName>
    <definedName name="c_1" localSheetId="3">'Example 6'!$B$7</definedName>
    <definedName name="c_1" localSheetId="5">'Example 7'!$B$8</definedName>
    <definedName name="c_1" localSheetId="7">'Example 8'!$B$9</definedName>
    <definedName name="c_2" localSheetId="1">'Example 5'!$B$5</definedName>
    <definedName name="c_2" localSheetId="3">'Example 6'!$B$8</definedName>
    <definedName name="c_2" localSheetId="5">'Example 7'!$B$9</definedName>
    <definedName name="c_2" localSheetId="7">'Example 8'!$B$10</definedName>
    <definedName name="c_3" localSheetId="1">'Example 5'!$B$6</definedName>
    <definedName name="c_3" localSheetId="3">'Example 6'!$B$9</definedName>
    <definedName name="c_3" localSheetId="5">'Example 7'!$B$10</definedName>
    <definedName name="c_3" localSheetId="7">'Example 8'!$B$11</definedName>
    <definedName name="c_4" localSheetId="1">'Example 5'!$B$7</definedName>
    <definedName name="c_4" localSheetId="5">'Example 7'!$B$11</definedName>
    <definedName name="c_5" localSheetId="1">'Example 5'!$B$8</definedName>
    <definedName name="c_5" localSheetId="5">'Example 7'!$B$12</definedName>
    <definedName name="CircleA" localSheetId="5">(ROW(INDIRECT("1:361"))-1)*PI()/180</definedName>
    <definedName name="CircleX1" localSheetId="5">SQRT(0.1)*COS('Example 7'!CircleA)+0.4</definedName>
    <definedName name="CircleX2" localSheetId="5">SQRT(0.1)*COS('Example 7'!CircleA)+0.8</definedName>
    <definedName name="CircleX3" localSheetId="5">SQRT(0.1)*COS('Example 7'!CircleA)+1</definedName>
    <definedName name="CircleY1" localSheetId="5">SQRT(0.1)*SIN('Example 7'!CircleA)+0.5</definedName>
    <definedName name="CircleY2" localSheetId="5">SQRT(0.1)*SIN('Example 7'!CircleA)+1.5</definedName>
    <definedName name="CircleY3" localSheetId="5">SQRT(0.1)*SIN('Example 7'!CircleA)+0.8</definedName>
    <definedName name="d_0" localSheetId="3">'Example 6'!$D$6</definedName>
    <definedName name="d_1" localSheetId="3">'Example 6'!$D$7</definedName>
    <definedName name="d_2" localSheetId="3">'Example 6'!$D$8</definedName>
    <definedName name="d_3" localSheetId="3">'Example 6'!$D$9</definedName>
    <definedName name="f_c" localSheetId="1">'Example 5'!$B$15</definedName>
    <definedName name="f_J" localSheetId="1">'Example 5'!$B$12</definedName>
    <definedName name="g1_" localSheetId="7">'Example 8'!$B$17</definedName>
    <definedName name="g2_" localSheetId="7">'Example 8'!$B$18</definedName>
    <definedName name="J" localSheetId="3">'Example 6'!$B$16</definedName>
    <definedName name="J" localSheetId="5">'Example 7'!$B$18</definedName>
    <definedName name="J" localSheetId="7">'Example 8'!$B$24</definedName>
    <definedName name="max_u" localSheetId="7">'Example 8'!$B$26</definedName>
    <definedName name="min_c1" localSheetId="5">'Example 7'!$B$20</definedName>
    <definedName name="min_c2" localSheetId="5">'Example 7'!$B$21</definedName>
    <definedName name="min_c3" localSheetId="5">'Example 7'!$B$22</definedName>
    <definedName name="min_u" localSheetId="7">'Example 8'!$B$27</definedName>
    <definedName name="solver_adj" localSheetId="1" hidden="1">'Example 5'!$B$3:$B$8</definedName>
    <definedName name="solver_adj" localSheetId="3" hidden="1">'Example 6'!$B$6:$B$9,'Example 6'!$D$6:$D$9</definedName>
    <definedName name="solver_adj" localSheetId="5" hidden="1">'Example 7'!$B$6,'Example 7'!$B$7,'Example 7'!$B$8,'Example 7'!$B$9,'Example 7'!$B$10,'Example 7'!$B$11,'Example 7'!$B$12</definedName>
    <definedName name="solver_adj" localSheetId="7" hidden="1">'Example 8'!$B$8,'Example 8'!$B$9,'Example 8'!$B$10,'Example 8'!$B$15</definedName>
    <definedName name="solver_cvg" localSheetId="1" hidden="1">0.0001</definedName>
    <definedName name="solver_cvg" localSheetId="3" hidden="1">0.0001</definedName>
    <definedName name="solver_cvg" localSheetId="5" hidden="1">0.0001</definedName>
    <definedName name="solver_cvg" localSheetId="7" hidden="1">0.0001</definedName>
    <definedName name="solver_drv" localSheetId="1" hidden="1">2</definedName>
    <definedName name="solver_drv" localSheetId="3" hidden="1">2</definedName>
    <definedName name="solver_drv" localSheetId="5" hidden="1">1</definedName>
    <definedName name="solver_drv" localSheetId="7" hidden="1">2</definedName>
    <definedName name="solver_eng" localSheetId="1" hidden="1">1</definedName>
    <definedName name="solver_eng" localSheetId="3" hidden="1">1</definedName>
    <definedName name="solver_eng" localSheetId="5" hidden="1">1</definedName>
    <definedName name="solver_eng" localSheetId="7" hidden="1">1</definedName>
    <definedName name="solver_est" localSheetId="1" hidden="1">1</definedName>
    <definedName name="solver_est" localSheetId="3" hidden="1">1</definedName>
    <definedName name="solver_est" localSheetId="5" hidden="1">1</definedName>
    <definedName name="solver_est" localSheetId="7" hidden="1">1</definedName>
    <definedName name="solver_itr" localSheetId="1" hidden="1">2147483647</definedName>
    <definedName name="solver_itr" localSheetId="3" hidden="1">2147483647</definedName>
    <definedName name="solver_itr" localSheetId="5" hidden="1">2147483647</definedName>
    <definedName name="solver_itr" localSheetId="7" hidden="1">2147483647</definedName>
    <definedName name="solver_lhs1" localSheetId="1" hidden="1">'Example 5'!$B$16</definedName>
    <definedName name="solver_lhs1" localSheetId="3" hidden="1">'Example 6'!$B$17</definedName>
    <definedName name="solver_lhs1" localSheetId="5" hidden="1">'Example 7'!$E$102</definedName>
    <definedName name="solver_lhs1" localSheetId="7" hidden="1">'Example 8'!$H$102</definedName>
    <definedName name="solver_lhs2" localSheetId="1" hidden="1">'Example 5'!$B$17</definedName>
    <definedName name="solver_lhs2" localSheetId="3" hidden="1">'Example 6'!$K$102</definedName>
    <definedName name="solver_lhs2" localSheetId="5" hidden="1">'Example 7'!$B$21</definedName>
    <definedName name="solver_lhs2" localSheetId="7" hidden="1">'Example 8'!$B$26</definedName>
    <definedName name="solver_lhs3" localSheetId="1" hidden="1">'Example 5'!$B$18</definedName>
    <definedName name="solver_lhs3" localSheetId="3" hidden="1">'Example 6'!$K$102</definedName>
    <definedName name="solver_lhs3" localSheetId="5" hidden="1">'Example 7'!$B$6</definedName>
    <definedName name="solver_lhs3" localSheetId="7" hidden="1">'Example 8'!$B$27</definedName>
    <definedName name="solver_lhs4" localSheetId="1" hidden="1">'Example 5'!$F$13</definedName>
    <definedName name="solver_lhs4" localSheetId="5" hidden="1">'Example 7'!$B$20</definedName>
    <definedName name="solver_lhs5" localSheetId="5" hidden="1">'Example 7'!$F$102</definedName>
    <definedName name="solver_lhs6" localSheetId="5" hidden="1">'Example 7'!$B$22</definedName>
    <definedName name="solver_lhs7" localSheetId="5" hidden="1">'Example 7'!$B$6</definedName>
    <definedName name="solver_lhs8" localSheetId="5" hidden="1">'Example 7'!$B$6</definedName>
    <definedName name="solver_mip" localSheetId="1" hidden="1">2147483647</definedName>
    <definedName name="solver_mip" localSheetId="3" hidden="1">2147483647</definedName>
    <definedName name="solver_mip" localSheetId="5" hidden="1">2147483647</definedName>
    <definedName name="solver_mip" localSheetId="7" hidden="1">2147483647</definedName>
    <definedName name="solver_mni" localSheetId="1" hidden="1">30</definedName>
    <definedName name="solver_mni" localSheetId="3" hidden="1">30</definedName>
    <definedName name="solver_mni" localSheetId="5" hidden="1">30</definedName>
    <definedName name="solver_mni" localSheetId="7" hidden="1">30</definedName>
    <definedName name="solver_mrt" localSheetId="1" hidden="1">0.075</definedName>
    <definedName name="solver_mrt" localSheetId="3" hidden="1">0.075</definedName>
    <definedName name="solver_mrt" localSheetId="5" hidden="1">0.075</definedName>
    <definedName name="solver_mrt" localSheetId="7" hidden="1">0.075</definedName>
    <definedName name="solver_msl" localSheetId="1" hidden="1">2</definedName>
    <definedName name="solver_msl" localSheetId="3" hidden="1">2</definedName>
    <definedName name="solver_msl" localSheetId="5" hidden="1">2</definedName>
    <definedName name="solver_msl" localSheetId="7" hidden="1">2</definedName>
    <definedName name="solver_neg" localSheetId="1" hidden="1">2</definedName>
    <definedName name="solver_neg" localSheetId="3" hidden="1">2</definedName>
    <definedName name="solver_neg" localSheetId="5" hidden="1">2</definedName>
    <definedName name="solver_neg" localSheetId="7" hidden="1">2</definedName>
    <definedName name="solver_nod" localSheetId="1" hidden="1">2147483647</definedName>
    <definedName name="solver_nod" localSheetId="3" hidden="1">2147483647</definedName>
    <definedName name="solver_nod" localSheetId="5" hidden="1">2147483647</definedName>
    <definedName name="solver_nod" localSheetId="7" hidden="1">2147483647</definedName>
    <definedName name="solver_num" localSheetId="1" hidden="1">4</definedName>
    <definedName name="solver_num" localSheetId="3" hidden="1">1</definedName>
    <definedName name="solver_num" localSheetId="5" hidden="1">6</definedName>
    <definedName name="solver_num" localSheetId="7" hidden="1">3</definedName>
    <definedName name="solver_nwt" localSheetId="1" hidden="1">1</definedName>
    <definedName name="solver_nwt" localSheetId="3" hidden="1">1</definedName>
    <definedName name="solver_nwt" localSheetId="5" hidden="1">1</definedName>
    <definedName name="solver_nwt" localSheetId="7" hidden="1">1</definedName>
    <definedName name="solver_opt" localSheetId="1" hidden="1">'Example 5'!$B$13</definedName>
    <definedName name="solver_opt" localSheetId="3" hidden="1">'Example 6'!$B$16</definedName>
    <definedName name="solver_opt" localSheetId="5" hidden="1">'Example 7'!$B$18</definedName>
    <definedName name="solver_opt" localSheetId="7" hidden="1">'Example 8'!$B$24</definedName>
    <definedName name="solver_pre" localSheetId="1" hidden="1">0.000001</definedName>
    <definedName name="solver_pre" localSheetId="3" hidden="1">0.000001</definedName>
    <definedName name="solver_pre" localSheetId="5" hidden="1">0.000001</definedName>
    <definedName name="solver_pre" localSheetId="7" hidden="1">0.000001</definedName>
    <definedName name="solver_rbv" localSheetId="1" hidden="1">1</definedName>
    <definedName name="solver_rbv" localSheetId="3" hidden="1">1</definedName>
    <definedName name="solver_rbv" localSheetId="5" hidden="1">2</definedName>
    <definedName name="solver_rbv" localSheetId="7" hidden="1">1</definedName>
    <definedName name="solver_rel1" localSheetId="1" hidden="1">2</definedName>
    <definedName name="solver_rel1" localSheetId="3" hidden="1">1</definedName>
    <definedName name="solver_rel1" localSheetId="5" hidden="1">2</definedName>
    <definedName name="solver_rel1" localSheetId="7" hidden="1">1</definedName>
    <definedName name="solver_rel2" localSheetId="1" hidden="1">2</definedName>
    <definedName name="solver_rel2" localSheetId="3" hidden="1">2</definedName>
    <definedName name="solver_rel2" localSheetId="5" hidden="1">3</definedName>
    <definedName name="solver_rel2" localSheetId="7" hidden="1">1</definedName>
    <definedName name="solver_rel3" localSheetId="1" hidden="1">2</definedName>
    <definedName name="solver_rel3" localSheetId="3" hidden="1">2</definedName>
    <definedName name="solver_rel3" localSheetId="5" hidden="1">3</definedName>
    <definedName name="solver_rel3" localSheetId="7" hidden="1">3</definedName>
    <definedName name="solver_rel4" localSheetId="1" hidden="1">3</definedName>
    <definedName name="solver_rel4" localSheetId="5" hidden="1">3</definedName>
    <definedName name="solver_rel5" localSheetId="5" hidden="1">2</definedName>
    <definedName name="solver_rel6" localSheetId="5" hidden="1">3</definedName>
    <definedName name="solver_rel7" localSheetId="5" hidden="1">3</definedName>
    <definedName name="solver_rel8" localSheetId="5" hidden="1">3</definedName>
    <definedName name="solver_rhs1" localSheetId="1" hidden="1">4</definedName>
    <definedName name="solver_rhs1" localSheetId="3" hidden="1">80</definedName>
    <definedName name="solver_rhs1" localSheetId="5" hidden="1">1.2</definedName>
    <definedName name="solver_rhs1" localSheetId="7" hidden="1">200</definedName>
    <definedName name="solver_rhs2" localSheetId="1" hidden="1">1</definedName>
    <definedName name="solver_rhs2" localSheetId="3" hidden="1">0</definedName>
    <definedName name="solver_rhs2" localSheetId="5" hidden="1">0.1</definedName>
    <definedName name="solver_rhs2" localSheetId="7" hidden="1">12</definedName>
    <definedName name="solver_rhs3" localSheetId="1" hidden="1">3</definedName>
    <definedName name="solver_rhs3" localSheetId="3" hidden="1">0</definedName>
    <definedName name="solver_rhs3" localSheetId="5" hidden="1">0</definedName>
    <definedName name="solver_rhs3" localSheetId="7" hidden="1">-12</definedName>
    <definedName name="solver_rhs4" localSheetId="1" hidden="1">0</definedName>
    <definedName name="solver_rhs4" localSheetId="5" hidden="1">0.1</definedName>
    <definedName name="solver_rhs5" localSheetId="5" hidden="1">1.6</definedName>
    <definedName name="solver_rhs6" localSheetId="5" hidden="1">0.1</definedName>
    <definedName name="solver_rhs7" localSheetId="5" hidden="1">0</definedName>
    <definedName name="solver_rhs8" localSheetId="5" hidden="1">0</definedName>
    <definedName name="solver_rlx" localSheetId="1" hidden="1">2</definedName>
    <definedName name="solver_rlx" localSheetId="3" hidden="1">2</definedName>
    <definedName name="solver_rlx" localSheetId="5" hidden="1">2</definedName>
    <definedName name="solver_rlx" localSheetId="7" hidden="1">2</definedName>
    <definedName name="solver_rsd" localSheetId="1" hidden="1">0</definedName>
    <definedName name="solver_rsd" localSheetId="3" hidden="1">0</definedName>
    <definedName name="solver_rsd" localSheetId="5" hidden="1">0</definedName>
    <definedName name="solver_rsd" localSheetId="7" hidden="1">0</definedName>
    <definedName name="solver_scl" localSheetId="1" hidden="1">1</definedName>
    <definedName name="solver_scl" localSheetId="3" hidden="1">1</definedName>
    <definedName name="solver_scl" localSheetId="5" hidden="1">2</definedName>
    <definedName name="solver_scl" localSheetId="7" hidden="1">1</definedName>
    <definedName name="solver_sho" localSheetId="1" hidden="1">2</definedName>
    <definedName name="solver_sho" localSheetId="3" hidden="1">2</definedName>
    <definedName name="solver_sho" localSheetId="5" hidden="1">2</definedName>
    <definedName name="solver_sho" localSheetId="7" hidden="1">2</definedName>
    <definedName name="solver_ssz" localSheetId="1" hidden="1">100</definedName>
    <definedName name="solver_ssz" localSheetId="3" hidden="1">100</definedName>
    <definedName name="solver_ssz" localSheetId="5" hidden="1">0</definedName>
    <definedName name="solver_ssz" localSheetId="7" hidden="1">100</definedName>
    <definedName name="solver_tim" localSheetId="1" hidden="1">2147483647</definedName>
    <definedName name="solver_tim" localSheetId="3" hidden="1">2147483647</definedName>
    <definedName name="solver_tim" localSheetId="5" hidden="1">2147483647</definedName>
    <definedName name="solver_tim" localSheetId="7" hidden="1">2147483647</definedName>
    <definedName name="solver_tol" localSheetId="1" hidden="1">0.01</definedName>
    <definedName name="solver_tol" localSheetId="3" hidden="1">0.01</definedName>
    <definedName name="solver_tol" localSheetId="5" hidden="1">0.01</definedName>
    <definedName name="solver_tol" localSheetId="7" hidden="1">0.01</definedName>
    <definedName name="solver_typ" localSheetId="1" hidden="1">2</definedName>
    <definedName name="solver_typ" localSheetId="3" hidden="1">2</definedName>
    <definedName name="solver_typ" localSheetId="5" hidden="1">2</definedName>
    <definedName name="solver_typ" localSheetId="7" hidden="1">1</definedName>
    <definedName name="solver_val" localSheetId="1" hidden="1">0</definedName>
    <definedName name="solver_val" localSheetId="3" hidden="1">0</definedName>
    <definedName name="solver_val" localSheetId="5" hidden="1">0</definedName>
    <definedName name="solver_val" localSheetId="7" hidden="1">0</definedName>
    <definedName name="solver_ver" localSheetId="1" hidden="1">3</definedName>
    <definedName name="solver_ver" localSheetId="3" hidden="1">3</definedName>
    <definedName name="solver_ver" localSheetId="5" hidden="1">3</definedName>
    <definedName name="solver_ver" localSheetId="7" hidden="1">3</definedName>
    <definedName name="t" localSheetId="1">'Example 5'!$B$1</definedName>
    <definedName name="t" localSheetId="3">'Example 6'!$B$2</definedName>
    <definedName name="t" localSheetId="5">'Example 7'!$B$2</definedName>
    <definedName name="t" localSheetId="7">'Example 8'!$B$2</definedName>
    <definedName name="tF" localSheetId="7">'Example 8'!$B$15</definedName>
    <definedName name="theta" localSheetId="5">'Example 7'!$B$13</definedName>
    <definedName name="u" localSheetId="1">'Example 5'!$B$9</definedName>
    <definedName name="u" localSheetId="7">'Example 8'!$B$12</definedName>
    <definedName name="u_1" localSheetId="3">'Example 6'!$B$10</definedName>
    <definedName name="u_2" localSheetId="3">'Example 6'!$B$11</definedName>
    <definedName name="udot" localSheetId="1">'Example 5'!$B$10</definedName>
    <definedName name="v" localSheetId="5">'Example 7'!$B$6</definedName>
    <definedName name="x" localSheetId="5">'Example 7'!$B$3</definedName>
    <definedName name="x_1" localSheetId="3">'Example 6'!$B$3</definedName>
    <definedName name="x_1" localSheetId="7">'Example 8'!$B$3</definedName>
    <definedName name="x_2" localSheetId="3">'Example 6'!$B$4</definedName>
    <definedName name="x_2" localSheetId="7">'Example 8'!$B$4</definedName>
    <definedName name="x_3" localSheetId="7">'Example 8'!$B$5</definedName>
    <definedName name="x_4" localSheetId="7">'Example 8'!$B$6</definedName>
    <definedName name="y" localSheetId="5">'Example 7'!$B$4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8" l="1"/>
  <c r="B14" i="8" s="1"/>
  <c r="B10" i="8"/>
  <c r="B13" i="8" s="1"/>
  <c r="F3" i="16"/>
  <c r="F4" i="16"/>
  <c r="F5" i="16"/>
  <c r="F6" i="16"/>
  <c r="F7" i="16"/>
  <c r="F8" i="16"/>
  <c r="F9" i="16"/>
  <c r="F10" i="16"/>
  <c r="F11" i="16"/>
  <c r="F12" i="16"/>
  <c r="F2" i="16"/>
  <c r="B18" i="16"/>
  <c r="B10" i="16"/>
  <c r="B9" i="16"/>
  <c r="B17" i="16"/>
  <c r="B12" i="10"/>
  <c r="B19" i="10" s="1"/>
  <c r="B18" i="10"/>
  <c r="B17" i="10"/>
  <c r="B13" i="5"/>
  <c r="B16" i="5" s="1"/>
  <c r="B16" i="16"/>
  <c r="D1" i="5" a="1"/>
  <c r="B13" i="16"/>
  <c r="F1" i="8" a="1"/>
  <c r="D1" i="10" a="1"/>
  <c r="B12" i="16" l="1"/>
  <c r="B15" i="16"/>
  <c r="B22" i="10"/>
  <c r="B15" i="5"/>
  <c r="F1" i="10"/>
  <c r="E22" i="10"/>
  <c r="F33" i="10"/>
  <c r="E54" i="10"/>
  <c r="F65" i="10"/>
  <c r="E86" i="10"/>
  <c r="F97" i="10"/>
  <c r="F6" i="10"/>
  <c r="E27" i="10"/>
  <c r="F5" i="10"/>
  <c r="E26" i="10"/>
  <c r="F37" i="10"/>
  <c r="E58" i="10"/>
  <c r="F69" i="10"/>
  <c r="E90" i="10"/>
  <c r="F101" i="10"/>
  <c r="D20" i="10"/>
  <c r="J20" i="10" s="1"/>
  <c r="H32" i="10"/>
  <c r="H62" i="10"/>
  <c r="H77" i="10"/>
  <c r="G90" i="10"/>
  <c r="D5" i="10"/>
  <c r="J5" i="10" s="1"/>
  <c r="E20" i="10"/>
  <c r="F35" i="10"/>
  <c r="E48" i="10"/>
  <c r="E63" i="10"/>
  <c r="D78" i="10"/>
  <c r="J78" i="10" s="1"/>
  <c r="D93" i="10"/>
  <c r="J93" i="10" s="1"/>
  <c r="F8" i="10"/>
  <c r="D29" i="10"/>
  <c r="J29" i="10" s="1"/>
  <c r="G42" i="10"/>
  <c r="G57" i="10"/>
  <c r="F70" i="10"/>
  <c r="E85" i="10"/>
  <c r="F11" i="10"/>
  <c r="G31" i="10"/>
  <c r="E47" i="10"/>
  <c r="D62" i="10"/>
  <c r="J62" i="10" s="1"/>
  <c r="D77" i="10"/>
  <c r="J77" i="10" s="1"/>
  <c r="H2" i="10"/>
  <c r="F96" i="10"/>
  <c r="G51" i="10"/>
  <c r="E77" i="10"/>
  <c r="E4" i="10"/>
  <c r="F43" i="10"/>
  <c r="H30" i="10"/>
  <c r="H86" i="10"/>
  <c r="H54" i="10"/>
  <c r="H102" i="10"/>
  <c r="E31" i="10"/>
  <c r="E57" i="10"/>
  <c r="E87" i="10"/>
  <c r="H16" i="10"/>
  <c r="G49" i="10"/>
  <c r="F79" i="10"/>
  <c r="D102" i="10"/>
  <c r="J102" i="10" s="1"/>
  <c r="D22" i="10"/>
  <c r="J22" i="10" s="1"/>
  <c r="H49" i="10"/>
  <c r="G79" i="10"/>
  <c r="G2" i="10"/>
  <c r="E33" i="10"/>
  <c r="F92" i="10"/>
  <c r="D3" i="10"/>
  <c r="J3" i="10" s="1"/>
  <c r="G12" i="10"/>
  <c r="H23" i="10"/>
  <c r="D35" i="10"/>
  <c r="J35" i="10" s="1"/>
  <c r="G44" i="10"/>
  <c r="H55" i="10"/>
  <c r="D67" i="10"/>
  <c r="J67" i="10" s="1"/>
  <c r="G76" i="10"/>
  <c r="H87" i="10"/>
  <c r="D99" i="10"/>
  <c r="J99" i="10" s="1"/>
  <c r="D8" i="10"/>
  <c r="J8" i="10" s="1"/>
  <c r="G17" i="10"/>
  <c r="H28" i="10"/>
  <c r="D7" i="10"/>
  <c r="J7" i="10" s="1"/>
  <c r="G16" i="10"/>
  <c r="H27" i="10"/>
  <c r="D39" i="10"/>
  <c r="J39" i="10" s="1"/>
  <c r="G48" i="10"/>
  <c r="H59" i="10"/>
  <c r="D71" i="10"/>
  <c r="J71" i="10" s="1"/>
  <c r="G80" i="10"/>
  <c r="H91" i="10"/>
  <c r="D2" i="10"/>
  <c r="J2" i="10" s="1"/>
  <c r="E35" i="10"/>
  <c r="D50" i="10"/>
  <c r="J50" i="10" s="1"/>
  <c r="D65" i="10"/>
  <c r="J65" i="10" s="1"/>
  <c r="D80" i="10"/>
  <c r="J80" i="10" s="1"/>
  <c r="H92" i="10"/>
  <c r="H22" i="10"/>
  <c r="G37" i="10"/>
  <c r="F50" i="10"/>
  <c r="E65" i="10"/>
  <c r="H10" i="10"/>
  <c r="H44" i="10"/>
  <c r="G59" i="10"/>
  <c r="F72" i="10"/>
  <c r="F87" i="10"/>
  <c r="E100" i="10"/>
  <c r="H13" i="10"/>
  <c r="F34" i="10"/>
  <c r="E49" i="10"/>
  <c r="E8" i="10"/>
  <c r="F42" i="10"/>
  <c r="E14" i="10"/>
  <c r="F25" i="10"/>
  <c r="E46" i="10"/>
  <c r="F57" i="10"/>
  <c r="E78" i="10"/>
  <c r="F89" i="10"/>
  <c r="E19" i="10"/>
  <c r="F30" i="10"/>
  <c r="E18" i="10"/>
  <c r="F29" i="10"/>
  <c r="E50" i="10"/>
  <c r="F61" i="10"/>
  <c r="E82" i="10"/>
  <c r="F93" i="10"/>
  <c r="F4" i="10"/>
  <c r="G22" i="10"/>
  <c r="E37" i="10"/>
  <c r="H94" i="10"/>
  <c r="F7" i="10"/>
  <c r="E25" i="10"/>
  <c r="G39" i="10"/>
  <c r="F52" i="10"/>
  <c r="F67" i="10"/>
  <c r="E80" i="10"/>
  <c r="E95" i="10"/>
  <c r="G13" i="10"/>
  <c r="F31" i="10"/>
  <c r="H46" i="10"/>
  <c r="H61" i="10"/>
  <c r="G74" i="10"/>
  <c r="G89" i="10"/>
  <c r="F102" i="10"/>
  <c r="F16" i="10"/>
  <c r="F36" i="10"/>
  <c r="F51" i="10"/>
  <c r="E64" i="10"/>
  <c r="E79" i="10"/>
  <c r="E13" i="10"/>
  <c r="G46" i="10"/>
  <c r="F76" i="10"/>
  <c r="F24" i="10"/>
  <c r="H85" i="10"/>
  <c r="G14" i="10"/>
  <c r="D52" i="10"/>
  <c r="J52" i="10" s="1"/>
  <c r="G77" i="10"/>
  <c r="H100" i="10"/>
  <c r="D40" i="10"/>
  <c r="J40" i="10" s="1"/>
  <c r="G65" i="10"/>
  <c r="F94" i="10"/>
  <c r="D72" i="10"/>
  <c r="J72" i="10" s="1"/>
  <c r="G10" i="10"/>
  <c r="H65" i="10"/>
  <c r="G94" i="10"/>
  <c r="H26" i="10"/>
  <c r="D58" i="10"/>
  <c r="J58" i="10" s="1"/>
  <c r="D88" i="10"/>
  <c r="J88" i="10" s="1"/>
  <c r="H1" i="10"/>
  <c r="F27" i="10"/>
  <c r="D13" i="10"/>
  <c r="J13" i="10" s="1"/>
  <c r="F46" i="10"/>
  <c r="E6" i="10"/>
  <c r="F17" i="10"/>
  <c r="E38" i="10"/>
  <c r="F49" i="10"/>
  <c r="E70" i="10"/>
  <c r="F81" i="10"/>
  <c r="E102" i="10"/>
  <c r="E11" i="10"/>
  <c r="F22" i="10"/>
  <c r="E10" i="10"/>
  <c r="F21" i="10"/>
  <c r="E42" i="10"/>
  <c r="F53" i="10"/>
  <c r="E74" i="10"/>
  <c r="F85" i="10"/>
  <c r="H9" i="10"/>
  <c r="G41" i="10"/>
  <c r="F54" i="10"/>
  <c r="E69" i="10"/>
  <c r="D44" i="10"/>
  <c r="J44" i="10" s="1"/>
  <c r="H56" i="10"/>
  <c r="G71" i="10"/>
  <c r="F84" i="10"/>
  <c r="F99" i="10"/>
  <c r="G18" i="10"/>
  <c r="H78" i="10"/>
  <c r="H93" i="10"/>
  <c r="G3" i="10"/>
  <c r="G21" i="10"/>
  <c r="H40" i="10"/>
  <c r="G55" i="10"/>
  <c r="F68" i="10"/>
  <c r="F83" i="10"/>
  <c r="F23" i="10"/>
  <c r="E55" i="10"/>
  <c r="D85" i="10"/>
  <c r="J85" i="10" s="1"/>
  <c r="G34" i="10"/>
  <c r="F64" i="10"/>
  <c r="H24" i="10"/>
  <c r="E56" i="10"/>
  <c r="D86" i="10"/>
  <c r="J86" i="10" s="1"/>
  <c r="F10" i="10"/>
  <c r="E44" i="10"/>
  <c r="D74" i="10"/>
  <c r="J74" i="10" s="1"/>
  <c r="D101" i="10"/>
  <c r="J101" i="10" s="1"/>
  <c r="F80" i="10"/>
  <c r="D21" i="10"/>
  <c r="J21" i="10" s="1"/>
  <c r="F44" i="10"/>
  <c r="H101" i="10"/>
  <c r="H36" i="10"/>
  <c r="F62" i="10"/>
  <c r="D92" i="10"/>
  <c r="J92" i="10" s="1"/>
  <c r="D12" i="10"/>
  <c r="J12" i="10" s="1"/>
  <c r="D37" i="10"/>
  <c r="J37" i="10" s="1"/>
  <c r="G62" i="10"/>
  <c r="E92" i="10"/>
  <c r="D18" i="10"/>
  <c r="J18" i="10" s="1"/>
  <c r="E59" i="10"/>
  <c r="F9" i="10"/>
  <c r="E30" i="10"/>
  <c r="F73" i="10"/>
  <c r="E94" i="10"/>
  <c r="F14" i="10"/>
  <c r="E2" i="10"/>
  <c r="F45" i="10"/>
  <c r="E66" i="10"/>
  <c r="H14" i="10"/>
  <c r="H45" i="10"/>
  <c r="G73" i="10"/>
  <c r="E101" i="10"/>
  <c r="D33" i="10"/>
  <c r="J33" i="10" s="1"/>
  <c r="D61" i="10"/>
  <c r="J61" i="10" s="1"/>
  <c r="H88" i="10"/>
  <c r="G23" i="10"/>
  <c r="E53" i="10"/>
  <c r="D45" i="10"/>
  <c r="J45" i="10" s="1"/>
  <c r="H72" i="10"/>
  <c r="H33" i="10"/>
  <c r="F19" i="10"/>
  <c r="D73" i="10"/>
  <c r="J73" i="10" s="1"/>
  <c r="G19" i="10"/>
  <c r="D69" i="10"/>
  <c r="J69" i="10" s="1"/>
  <c r="F15" i="10"/>
  <c r="E61" i="10"/>
  <c r="D42" i="10"/>
  <c r="J42" i="10" s="1"/>
  <c r="G15" i="10"/>
  <c r="E1" i="10"/>
  <c r="H53" i="10"/>
  <c r="F95" i="10"/>
  <c r="F32" i="10"/>
  <c r="F75" i="10"/>
  <c r="G99" i="10"/>
  <c r="D11" i="10"/>
  <c r="J11" i="10" s="1"/>
  <c r="H31" i="10"/>
  <c r="G52" i="10"/>
  <c r="D75" i="10"/>
  <c r="J75" i="10" s="1"/>
  <c r="H95" i="10"/>
  <c r="D16" i="10"/>
  <c r="J16" i="10" s="1"/>
  <c r="H3" i="10"/>
  <c r="G24" i="10"/>
  <c r="D47" i="10"/>
  <c r="J47" i="10" s="1"/>
  <c r="H67" i="10"/>
  <c r="G88" i="10"/>
  <c r="E17" i="10"/>
  <c r="D48" i="10"/>
  <c r="J48" i="10" s="1"/>
  <c r="G75" i="10"/>
  <c r="F2" i="10"/>
  <c r="H90" i="10"/>
  <c r="F26" i="10"/>
  <c r="F55" i="10"/>
  <c r="E83" i="10"/>
  <c r="H8" i="10"/>
  <c r="H74" i="10"/>
  <c r="D38" i="10"/>
  <c r="J38" i="10" s="1"/>
  <c r="E89" i="10"/>
  <c r="G29" i="10"/>
  <c r="H29" i="10"/>
  <c r="E73" i="10"/>
  <c r="F20" i="10"/>
  <c r="H69" i="10"/>
  <c r="G61" i="10"/>
  <c r="G6" i="10"/>
  <c r="G98" i="10"/>
  <c r="D84" i="10"/>
  <c r="J84" i="10" s="1"/>
  <c r="E23" i="10"/>
  <c r="H15" i="10"/>
  <c r="G36" i="10"/>
  <c r="D59" i="10"/>
  <c r="J59" i="10" s="1"/>
  <c r="H79" i="10"/>
  <c r="G100" i="10"/>
  <c r="H20" i="10"/>
  <c r="G8" i="10"/>
  <c r="D31" i="10"/>
  <c r="J31" i="10" s="1"/>
  <c r="H51" i="10"/>
  <c r="G72" i="10"/>
  <c r="D95" i="10"/>
  <c r="J95" i="10" s="1"/>
  <c r="D25" i="10"/>
  <c r="J25" i="10" s="1"/>
  <c r="E52" i="10"/>
  <c r="D82" i="10"/>
  <c r="J82" i="10" s="1"/>
  <c r="D10" i="10"/>
  <c r="J10" i="10" s="1"/>
  <c r="H41" i="10"/>
  <c r="G69" i="10"/>
  <c r="E97" i="10"/>
  <c r="D34" i="10"/>
  <c r="J34" i="10" s="1"/>
  <c r="D64" i="10"/>
  <c r="J64" i="10" s="1"/>
  <c r="G91" i="10"/>
  <c r="H18" i="10"/>
  <c r="G53" i="10"/>
  <c r="E81" i="10"/>
  <c r="H50" i="10"/>
  <c r="E93" i="10"/>
  <c r="H38" i="10"/>
  <c r="G81" i="10"/>
  <c r="H34" i="10"/>
  <c r="H81" i="10"/>
  <c r="H25" i="10"/>
  <c r="F63" i="10"/>
  <c r="D26" i="10"/>
  <c r="J26" i="10" s="1"/>
  <c r="D70" i="10"/>
  <c r="J70" i="10" s="1"/>
  <c r="G11" i="10"/>
  <c r="G66" i="10"/>
  <c r="E41" i="10"/>
  <c r="E88" i="10"/>
  <c r="E28" i="10"/>
  <c r="D51" i="10"/>
  <c r="J51" i="10" s="1"/>
  <c r="G84" i="10"/>
  <c r="D24" i="10"/>
  <c r="J24" i="10" s="1"/>
  <c r="H19" i="10"/>
  <c r="D87" i="10"/>
  <c r="J87" i="10" s="1"/>
  <c r="E84" i="10"/>
  <c r="D28" i="10"/>
  <c r="J28" i="10" s="1"/>
  <c r="D76" i="10"/>
  <c r="J76" i="10" s="1"/>
  <c r="E21" i="10"/>
  <c r="E68" i="10"/>
  <c r="E24" i="10"/>
  <c r="F66" i="10"/>
  <c r="G63" i="10"/>
  <c r="D14" i="10"/>
  <c r="J14" i="10" s="1"/>
  <c r="H96" i="10"/>
  <c r="H52" i="10"/>
  <c r="D89" i="10"/>
  <c r="J89" i="10" s="1"/>
  <c r="D53" i="10"/>
  <c r="J53" i="10" s="1"/>
  <c r="D41" i="10"/>
  <c r="J41" i="10" s="1"/>
  <c r="H6" i="10"/>
  <c r="H66" i="10"/>
  <c r="G50" i="10"/>
  <c r="G20" i="10"/>
  <c r="G60" i="10"/>
  <c r="D91" i="10"/>
  <c r="J91" i="10" s="1"/>
  <c r="D23" i="10"/>
  <c r="J23" i="10" s="1"/>
  <c r="G56" i="10"/>
  <c r="G96" i="10"/>
  <c r="F39" i="10"/>
  <c r="F86" i="10"/>
  <c r="G30" i="10"/>
  <c r="E36" i="10"/>
  <c r="H76" i="10"/>
  <c r="G26" i="10"/>
  <c r="G70" i="10"/>
  <c r="D68" i="10"/>
  <c r="J68" i="10" s="1"/>
  <c r="E43" i="10"/>
  <c r="F100" i="10"/>
  <c r="F90" i="10"/>
  <c r="D57" i="10"/>
  <c r="J57" i="10" s="1"/>
  <c r="F74" i="10"/>
  <c r="E71" i="10"/>
  <c r="G67" i="10"/>
  <c r="D27" i="10"/>
  <c r="J27" i="10" s="1"/>
  <c r="E62" i="10"/>
  <c r="G92" i="10"/>
  <c r="G25" i="10"/>
  <c r="G32" i="10"/>
  <c r="D63" i="10"/>
  <c r="J63" i="10" s="1"/>
  <c r="E98" i="10"/>
  <c r="G43" i="10"/>
  <c r="F88" i="10"/>
  <c r="F82" i="10"/>
  <c r="F38" i="10"/>
  <c r="D81" i="10"/>
  <c r="J81" i="10" s="1"/>
  <c r="E29" i="10"/>
  <c r="G85" i="10"/>
  <c r="E72" i="10"/>
  <c r="F47" i="10"/>
  <c r="E9" i="10"/>
  <c r="D94" i="10"/>
  <c r="J94" i="10" s="1"/>
  <c r="F78" i="10"/>
  <c r="E96" i="10"/>
  <c r="G78" i="10"/>
  <c r="E45" i="10"/>
  <c r="D17" i="10"/>
  <c r="J17" i="10" s="1"/>
  <c r="G95" i="10"/>
  <c r="E76" i="10"/>
  <c r="G28" i="10"/>
  <c r="H63" i="10"/>
  <c r="G1" i="10"/>
  <c r="D32" i="10"/>
  <c r="J32" i="10" s="1"/>
  <c r="E34" i="10"/>
  <c r="G64" i="10"/>
  <c r="H99" i="10"/>
  <c r="F56" i="10"/>
  <c r="D97" i="10"/>
  <c r="J97" i="10" s="1"/>
  <c r="D46" i="10"/>
  <c r="J46" i="10" s="1"/>
  <c r="G86" i="10"/>
  <c r="F40" i="10"/>
  <c r="D96" i="10"/>
  <c r="J96" i="10" s="1"/>
  <c r="G38" i="10"/>
  <c r="G87" i="10"/>
  <c r="H80" i="10"/>
  <c r="D56" i="10"/>
  <c r="J56" i="10" s="1"/>
  <c r="E39" i="10"/>
  <c r="G97" i="10"/>
  <c r="G82" i="10"/>
  <c r="G5" i="10"/>
  <c r="H82" i="10"/>
  <c r="H70" i="10"/>
  <c r="H98" i="10"/>
  <c r="H84" i="10"/>
  <c r="F41" i="10"/>
  <c r="H4" i="10"/>
  <c r="G40" i="10"/>
  <c r="E12" i="10"/>
  <c r="F12" i="10"/>
  <c r="F3" i="10"/>
  <c r="D98" i="10"/>
  <c r="J98" i="10" s="1"/>
  <c r="F18" i="10"/>
  <c r="H68" i="10"/>
  <c r="G35" i="10"/>
  <c r="D36" i="10"/>
  <c r="J36" i="10" s="1"/>
  <c r="G83" i="10"/>
  <c r="G7" i="10"/>
  <c r="D43" i="10"/>
  <c r="J43" i="10" s="1"/>
  <c r="G9" i="10"/>
  <c r="H43" i="10"/>
  <c r="G27" i="10"/>
  <c r="E15" i="10"/>
  <c r="H5" i="10"/>
  <c r="D1" i="10"/>
  <c r="F28" i="10"/>
  <c r="D90" i="10"/>
  <c r="J90" i="10" s="1"/>
  <c r="E40" i="10"/>
  <c r="H47" i="10"/>
  <c r="H12" i="10"/>
  <c r="D55" i="10"/>
  <c r="J55" i="10" s="1"/>
  <c r="D30" i="10"/>
  <c r="J30" i="10" s="1"/>
  <c r="H17" i="10"/>
  <c r="E16" i="10"/>
  <c r="D6" i="10"/>
  <c r="J6" i="10" s="1"/>
  <c r="F59" i="10"/>
  <c r="G93" i="10"/>
  <c r="F48" i="10"/>
  <c r="H48" i="10"/>
  <c r="H37" i="10"/>
  <c r="G68" i="10"/>
  <c r="G33" i="10"/>
  <c r="H75" i="10"/>
  <c r="G58" i="10"/>
  <c r="D49" i="10"/>
  <c r="J49" i="10" s="1"/>
  <c r="H42" i="10"/>
  <c r="D100" i="10"/>
  <c r="J100" i="10" s="1"/>
  <c r="G47" i="10"/>
  <c r="E91" i="10"/>
  <c r="F91" i="10"/>
  <c r="D83" i="10"/>
  <c r="J83" i="10" s="1"/>
  <c r="D79" i="10"/>
  <c r="J79" i="10" s="1"/>
  <c r="H58" i="10"/>
  <c r="D60" i="10"/>
  <c r="J60" i="10" s="1"/>
  <c r="F60" i="10"/>
  <c r="H21" i="10"/>
  <c r="H83" i="10"/>
  <c r="H73" i="10"/>
  <c r="H64" i="10"/>
  <c r="E32" i="10"/>
  <c r="H7" i="10"/>
  <c r="E3" i="10"/>
  <c r="E7" i="10"/>
  <c r="G101" i="10"/>
  <c r="H89" i="10"/>
  <c r="E5" i="10"/>
  <c r="E75" i="10"/>
  <c r="F13" i="10"/>
  <c r="G4" i="10"/>
  <c r="H11" i="10"/>
  <c r="H60" i="10"/>
  <c r="E51" i="10"/>
  <c r="D4" i="10"/>
  <c r="J4" i="10" s="1"/>
  <c r="H97" i="10"/>
  <c r="G45" i="10"/>
  <c r="E67" i="10"/>
  <c r="D66" i="10"/>
  <c r="J66" i="10" s="1"/>
  <c r="D9" i="10"/>
  <c r="J9" i="10" s="1"/>
  <c r="D54" i="10"/>
  <c r="J54" i="10" s="1"/>
  <c r="F77" i="10"/>
  <c r="E60" i="10"/>
  <c r="F98" i="10"/>
  <c r="H71" i="10"/>
  <c r="F58" i="10"/>
  <c r="F71" i="10"/>
  <c r="H57" i="10"/>
  <c r="G102" i="10"/>
  <c r="H35" i="10"/>
  <c r="E99" i="10"/>
  <c r="H39" i="10"/>
  <c r="D19" i="10"/>
  <c r="J19" i="10" s="1"/>
  <c r="G54" i="10"/>
  <c r="D15" i="10"/>
  <c r="J15" i="10" s="1"/>
  <c r="D1" i="5"/>
  <c r="E22" i="5"/>
  <c r="D65" i="5"/>
  <c r="E6" i="5"/>
  <c r="F27" i="5"/>
  <c r="D4" i="5"/>
  <c r="E25" i="5"/>
  <c r="F46" i="5"/>
  <c r="F1" i="5"/>
  <c r="D23" i="5"/>
  <c r="E44" i="5"/>
  <c r="F65" i="5"/>
  <c r="D87" i="5"/>
  <c r="E10" i="5"/>
  <c r="F39" i="5"/>
  <c r="F79" i="5"/>
  <c r="E19" i="5"/>
  <c r="F64" i="5"/>
  <c r="D49" i="5"/>
  <c r="F12" i="5"/>
  <c r="D34" i="5"/>
  <c r="E55" i="5"/>
  <c r="F76" i="5"/>
  <c r="D98" i="5"/>
  <c r="D53" i="5"/>
  <c r="E98" i="5"/>
  <c r="D46" i="5"/>
  <c r="F88" i="5"/>
  <c r="E78" i="5"/>
  <c r="F18" i="5"/>
  <c r="D40" i="5"/>
  <c r="E61" i="5"/>
  <c r="F82" i="5"/>
  <c r="D3" i="5"/>
  <c r="E24" i="5"/>
  <c r="F45" i="5"/>
  <c r="D9" i="5"/>
  <c r="E30" i="5"/>
  <c r="F6" i="5"/>
  <c r="D28" i="5"/>
  <c r="E49" i="5"/>
  <c r="E4" i="5"/>
  <c r="F25" i="5"/>
  <c r="D47" i="5"/>
  <c r="E68" i="5"/>
  <c r="F89" i="5"/>
  <c r="D13" i="5"/>
  <c r="D45" i="5"/>
  <c r="D85" i="5"/>
  <c r="F24" i="5"/>
  <c r="D70" i="5"/>
  <c r="D57" i="5"/>
  <c r="E15" i="5"/>
  <c r="F36" i="5"/>
  <c r="D58" i="5"/>
  <c r="E79" i="5"/>
  <c r="F100" i="5"/>
  <c r="E58" i="5"/>
  <c r="D6" i="5"/>
  <c r="E51" i="5"/>
  <c r="D94" i="5"/>
  <c r="E70" i="5"/>
  <c r="E21" i="5"/>
  <c r="F42" i="5"/>
  <c r="D64" i="5"/>
  <c r="E85" i="5"/>
  <c r="F5" i="5"/>
  <c r="D27" i="5"/>
  <c r="F11" i="5"/>
  <c r="F51" i="5"/>
  <c r="F30" i="5"/>
  <c r="E57" i="5"/>
  <c r="F17" i="5"/>
  <c r="F49" i="5"/>
  <c r="E76" i="5"/>
  <c r="E2" i="5"/>
  <c r="E50" i="5"/>
  <c r="D101" i="5"/>
  <c r="D54" i="5"/>
  <c r="E62" i="5"/>
  <c r="E23" i="5"/>
  <c r="D50" i="5"/>
  <c r="D82" i="5"/>
  <c r="F31" i="5"/>
  <c r="F87" i="5"/>
  <c r="F56" i="5"/>
  <c r="E46" i="5"/>
  <c r="E13" i="5"/>
  <c r="E45" i="5"/>
  <c r="D72" i="5"/>
  <c r="F98" i="5"/>
  <c r="F29" i="5"/>
  <c r="F53" i="5"/>
  <c r="D75" i="5"/>
  <c r="E96" i="5"/>
  <c r="D68" i="5"/>
  <c r="E94" i="5"/>
  <c r="E73" i="5"/>
  <c r="E27" i="5"/>
  <c r="F14" i="5"/>
  <c r="E92" i="5"/>
  <c r="D69" i="5"/>
  <c r="D86" i="5"/>
  <c r="E39" i="5"/>
  <c r="F92" i="5"/>
  <c r="E66" i="5"/>
  <c r="D78" i="5"/>
  <c r="D88" i="5"/>
  <c r="E64" i="5"/>
  <c r="E89" i="5"/>
  <c r="E14" i="5"/>
  <c r="E1" i="5"/>
  <c r="E33" i="5"/>
  <c r="D60" i="5"/>
  <c r="E20" i="5"/>
  <c r="E52" i="5"/>
  <c r="D79" i="5"/>
  <c r="F7" i="5"/>
  <c r="F55" i="5"/>
  <c r="E3" i="5"/>
  <c r="E59" i="5"/>
  <c r="D73" i="5"/>
  <c r="D26" i="5"/>
  <c r="F52" i="5"/>
  <c r="F84" i="5"/>
  <c r="D37" i="5"/>
  <c r="D93" i="5"/>
  <c r="D62" i="5"/>
  <c r="E54" i="5"/>
  <c r="D16" i="5"/>
  <c r="D48" i="5"/>
  <c r="F74" i="5"/>
  <c r="E101" i="5"/>
  <c r="E32" i="5"/>
  <c r="E56" i="5"/>
  <c r="F77" i="5"/>
  <c r="D99" i="5"/>
  <c r="E86" i="5"/>
  <c r="D84" i="5"/>
  <c r="D76" i="5"/>
  <c r="D7" i="5"/>
  <c r="D56" i="5"/>
  <c r="D17" i="5"/>
  <c r="E9" i="5"/>
  <c r="D36" i="5"/>
  <c r="F62" i="5"/>
  <c r="E28" i="5"/>
  <c r="D55" i="5"/>
  <c r="F81" i="5"/>
  <c r="F15" i="5"/>
  <c r="D61" i="5"/>
  <c r="F8" i="5"/>
  <c r="E75" i="5"/>
  <c r="D2" i="5"/>
  <c r="F28" i="5"/>
  <c r="F60" i="5"/>
  <c r="E87" i="5"/>
  <c r="E42" i="5"/>
  <c r="E11" i="5"/>
  <c r="E67" i="5"/>
  <c r="F59" i="5"/>
  <c r="D24" i="5"/>
  <c r="F50" i="5"/>
  <c r="E77" i="5"/>
  <c r="E8" i="5"/>
  <c r="D35" i="5"/>
  <c r="D59" i="5"/>
  <c r="E80" i="5"/>
  <c r="F101" i="5"/>
  <c r="E97" i="5"/>
  <c r="D97" i="5"/>
  <c r="F33" i="5"/>
  <c r="E29" i="5"/>
  <c r="D89" i="5"/>
  <c r="F19" i="5"/>
  <c r="D12" i="5"/>
  <c r="F38" i="5"/>
  <c r="E65" i="5"/>
  <c r="D31" i="5"/>
  <c r="F57" i="5"/>
  <c r="E84" i="5"/>
  <c r="E18" i="5"/>
  <c r="F63" i="5"/>
  <c r="D14" i="5"/>
  <c r="F80" i="5"/>
  <c r="F4" i="5"/>
  <c r="E31" i="5"/>
  <c r="E63" i="5"/>
  <c r="D90" i="5"/>
  <c r="F47" i="5"/>
  <c r="F16" i="5"/>
  <c r="F72" i="5"/>
  <c r="F67" i="5"/>
  <c r="F26" i="5"/>
  <c r="E53" i="5"/>
  <c r="D80" i="5"/>
  <c r="D11" i="5"/>
  <c r="F37" i="5"/>
  <c r="F61" i="5"/>
  <c r="D83" i="5"/>
  <c r="F78" i="5"/>
  <c r="F99" i="5"/>
  <c r="F86" i="5"/>
  <c r="D25" i="5"/>
  <c r="E41" i="5"/>
  <c r="E60" i="5"/>
  <c r="D21" i="5"/>
  <c r="F32" i="5"/>
  <c r="E7" i="5"/>
  <c r="D66" i="5"/>
  <c r="D22" i="5"/>
  <c r="F2" i="5"/>
  <c r="F13" i="5"/>
  <c r="E40" i="5"/>
  <c r="F85" i="5"/>
  <c r="D81" i="5"/>
  <c r="D102" i="5"/>
  <c r="F22" i="5"/>
  <c r="D39" i="5"/>
  <c r="E26" i="5"/>
  <c r="F48" i="5"/>
  <c r="F44" i="5"/>
  <c r="F71" i="5"/>
  <c r="F35" i="5"/>
  <c r="F66" i="5"/>
  <c r="D43" i="5"/>
  <c r="F93" i="5"/>
  <c r="F94" i="5"/>
  <c r="F73" i="5"/>
  <c r="E35" i="5"/>
  <c r="F69" i="5"/>
  <c r="F43" i="5"/>
  <c r="E12" i="5"/>
  <c r="F95" i="5"/>
  <c r="E95" i="5"/>
  <c r="F34" i="5"/>
  <c r="E72" i="5"/>
  <c r="F75" i="5"/>
  <c r="D44" i="5"/>
  <c r="F41" i="5"/>
  <c r="D29" i="5"/>
  <c r="E91" i="5"/>
  <c r="E47" i="5"/>
  <c r="D77" i="5"/>
  <c r="E5" i="5"/>
  <c r="E69" i="5"/>
  <c r="E48" i="5"/>
  <c r="D100" i="5"/>
  <c r="F70" i="5"/>
  <c r="D41" i="5"/>
  <c r="D74" i="5"/>
  <c r="F91" i="5"/>
  <c r="D95" i="5"/>
  <c r="F40" i="5"/>
  <c r="E16" i="5"/>
  <c r="E102" i="5"/>
  <c r="E17" i="5"/>
  <c r="F97" i="5"/>
  <c r="D38" i="5"/>
  <c r="E83" i="5"/>
  <c r="D19" i="5"/>
  <c r="E81" i="5"/>
  <c r="E36" i="5"/>
  <c r="E100" i="5"/>
  <c r="D42" i="5"/>
  <c r="F58" i="5"/>
  <c r="F102" i="5"/>
  <c r="F3" i="5"/>
  <c r="D52" i="5"/>
  <c r="D63" i="5"/>
  <c r="E34" i="5"/>
  <c r="E99" i="5"/>
  <c r="F68" i="5"/>
  <c r="E82" i="5"/>
  <c r="D8" i="5"/>
  <c r="F90" i="5"/>
  <c r="D51" i="5"/>
  <c r="D92" i="5"/>
  <c r="E90" i="5"/>
  <c r="D96" i="5"/>
  <c r="D5" i="5"/>
  <c r="D20" i="5"/>
  <c r="E43" i="5"/>
  <c r="F96" i="5"/>
  <c r="F21" i="5"/>
  <c r="D33" i="5"/>
  <c r="F54" i="5"/>
  <c r="D71" i="5"/>
  <c r="E74" i="5"/>
  <c r="E38" i="5"/>
  <c r="E71" i="5"/>
  <c r="D30" i="5"/>
  <c r="F10" i="5"/>
  <c r="E93" i="5"/>
  <c r="D67" i="5"/>
  <c r="F83" i="5"/>
  <c r="F9" i="5"/>
  <c r="D10" i="5"/>
  <c r="D32" i="5"/>
  <c r="D18" i="5"/>
  <c r="D15" i="5"/>
  <c r="F20" i="5"/>
  <c r="E37" i="5"/>
  <c r="E88" i="5"/>
  <c r="F23" i="5"/>
  <c r="D91" i="5"/>
  <c r="F6" i="8"/>
  <c r="G27" i="8"/>
  <c r="H48" i="8"/>
  <c r="H1" i="8"/>
  <c r="F23" i="8"/>
  <c r="G44" i="8"/>
  <c r="H65" i="8"/>
  <c r="G19" i="8"/>
  <c r="G43" i="8"/>
  <c r="G67" i="8"/>
  <c r="H25" i="8"/>
  <c r="H49" i="8"/>
  <c r="H73" i="8"/>
  <c r="F95" i="8"/>
  <c r="G15" i="8"/>
  <c r="G39" i="8"/>
  <c r="H60" i="8"/>
  <c r="H84" i="8"/>
  <c r="F5" i="8"/>
  <c r="G26" i="8"/>
  <c r="H13" i="8"/>
  <c r="F35" i="8"/>
  <c r="G56" i="8"/>
  <c r="H77" i="8"/>
  <c r="F99" i="8"/>
  <c r="G42" i="8"/>
  <c r="G81" i="8"/>
  <c r="H18" i="8"/>
  <c r="F64" i="8"/>
  <c r="G99" i="8"/>
  <c r="F49" i="8"/>
  <c r="H86" i="8"/>
  <c r="G33" i="8"/>
  <c r="H74" i="8"/>
  <c r="H46" i="8"/>
  <c r="G14" i="8"/>
  <c r="F61" i="8"/>
  <c r="H96" i="8"/>
  <c r="F40" i="8"/>
  <c r="F80" i="8"/>
  <c r="F16" i="8"/>
  <c r="G62" i="8"/>
  <c r="G97" i="8"/>
  <c r="F52" i="8"/>
  <c r="F22" i="8"/>
  <c r="F46" i="8"/>
  <c r="G4" i="8"/>
  <c r="G28" i="8"/>
  <c r="G52" i="8"/>
  <c r="G76" i="8"/>
  <c r="H97" i="8"/>
  <c r="F18" i="8"/>
  <c r="F42" i="8"/>
  <c r="G63" i="8"/>
  <c r="G87" i="8"/>
  <c r="H7" i="8"/>
  <c r="F29" i="8"/>
  <c r="G16" i="8"/>
  <c r="H37" i="8"/>
  <c r="F59" i="8"/>
  <c r="G80" i="8"/>
  <c r="H101" i="8"/>
  <c r="H47" i="8"/>
  <c r="F86" i="8"/>
  <c r="G25" i="8"/>
  <c r="G69" i="8"/>
  <c r="G5" i="8"/>
  <c r="G54" i="8"/>
  <c r="G91" i="8"/>
  <c r="H38" i="8"/>
  <c r="H78" i="8"/>
  <c r="G57" i="8"/>
  <c r="G21" i="8"/>
  <c r="G66" i="8"/>
  <c r="F101" i="8"/>
  <c r="G45" i="8"/>
  <c r="F84" i="8"/>
  <c r="H22" i="8"/>
  <c r="H67" i="8"/>
  <c r="F102" i="8"/>
  <c r="H62" i="8"/>
  <c r="F14" i="8"/>
  <c r="G51" i="8"/>
  <c r="G12" i="8"/>
  <c r="H41" i="8"/>
  <c r="F79" i="8"/>
  <c r="H4" i="8"/>
  <c r="F34" i="8"/>
  <c r="F66" i="8"/>
  <c r="G95" i="8"/>
  <c r="F21" i="8"/>
  <c r="F19" i="8"/>
  <c r="H45" i="8"/>
  <c r="G72" i="8"/>
  <c r="H3" i="8"/>
  <c r="H63" i="8"/>
  <c r="F4" i="8"/>
  <c r="G73" i="8"/>
  <c r="H26" i="8"/>
  <c r="G78" i="8"/>
  <c r="F44" i="8"/>
  <c r="H91" i="8"/>
  <c r="G102" i="8"/>
  <c r="H70" i="8"/>
  <c r="H14" i="8"/>
  <c r="H71" i="8"/>
  <c r="G30" i="8"/>
  <c r="H80" i="8"/>
  <c r="F36" i="8"/>
  <c r="H16" i="8"/>
  <c r="F54" i="8"/>
  <c r="F15" i="8"/>
  <c r="F47" i="8"/>
  <c r="H81" i="8"/>
  <c r="G7" i="8"/>
  <c r="H36" i="8"/>
  <c r="G71" i="8"/>
  <c r="F98" i="8"/>
  <c r="H23" i="8"/>
  <c r="H21" i="8"/>
  <c r="G48" i="8"/>
  <c r="F75" i="8"/>
  <c r="H10" i="8"/>
  <c r="F69" i="8"/>
  <c r="H11" i="8"/>
  <c r="F78" i="8"/>
  <c r="F33" i="8"/>
  <c r="H82" i="8"/>
  <c r="G49" i="8"/>
  <c r="F96" i="8"/>
  <c r="H6" i="8"/>
  <c r="G75" i="8"/>
  <c r="G22" i="8"/>
  <c r="H75" i="8"/>
  <c r="H35" i="8"/>
  <c r="F85" i="8"/>
  <c r="G41" i="8"/>
  <c r="H24" i="8"/>
  <c r="H56" i="8"/>
  <c r="H17" i="8"/>
  <c r="F55" i="8"/>
  <c r="G84" i="8"/>
  <c r="F10" i="8"/>
  <c r="H44" i="8"/>
  <c r="F74" i="8"/>
  <c r="H100" i="8"/>
  <c r="F26" i="8"/>
  <c r="G24" i="8"/>
  <c r="F51" i="8"/>
  <c r="F83" i="8"/>
  <c r="G17" i="8"/>
  <c r="F73" i="8"/>
  <c r="F32" i="8"/>
  <c r="G82" i="8"/>
  <c r="G38" i="8"/>
  <c r="H95" i="8"/>
  <c r="H54" i="8"/>
  <c r="F100" i="8"/>
  <c r="F28" i="8"/>
  <c r="H79" i="8"/>
  <c r="G29" i="8"/>
  <c r="H88" i="8"/>
  <c r="F41" i="8"/>
  <c r="F89" i="8"/>
  <c r="H72" i="8"/>
  <c r="F30" i="8"/>
  <c r="G59" i="8"/>
  <c r="G20" i="8"/>
  <c r="H57" i="8"/>
  <c r="F87" i="8"/>
  <c r="H12" i="8"/>
  <c r="G47" i="8"/>
  <c r="H76" i="8"/>
  <c r="G2" i="8"/>
  <c r="H68" i="8"/>
  <c r="F27" i="8"/>
  <c r="H53" i="8"/>
  <c r="H85" i="8"/>
  <c r="F25" i="8"/>
  <c r="G77" i="8"/>
  <c r="G37" i="8"/>
  <c r="G86" i="8"/>
  <c r="H43" i="8"/>
  <c r="H99" i="8"/>
  <c r="F60" i="8"/>
  <c r="F24" i="8"/>
  <c r="G34" i="8"/>
  <c r="H83" i="8"/>
  <c r="H34" i="8"/>
  <c r="F93" i="8"/>
  <c r="G46" i="8"/>
  <c r="G93" i="8"/>
  <c r="F81" i="8"/>
  <c r="F62" i="8"/>
  <c r="G60" i="8"/>
  <c r="H20" i="8"/>
  <c r="G79" i="8"/>
  <c r="F3" i="8"/>
  <c r="H61" i="8"/>
  <c r="H31" i="8"/>
  <c r="H42" i="8"/>
  <c r="H59" i="8"/>
  <c r="G65" i="8"/>
  <c r="H39" i="8"/>
  <c r="H50" i="8"/>
  <c r="H51" i="8"/>
  <c r="G89" i="8"/>
  <c r="G3" i="8"/>
  <c r="H64" i="8"/>
  <c r="F63" i="8"/>
  <c r="G23" i="8"/>
  <c r="F82" i="8"/>
  <c r="H5" i="8"/>
  <c r="G64" i="8"/>
  <c r="F37" i="8"/>
  <c r="F48" i="8"/>
  <c r="F65" i="8"/>
  <c r="G70" i="8"/>
  <c r="F45" i="8"/>
  <c r="F56" i="8"/>
  <c r="F57" i="8"/>
  <c r="G98" i="8"/>
  <c r="H8" i="8"/>
  <c r="F7" i="8"/>
  <c r="G68" i="8"/>
  <c r="H28" i="8"/>
  <c r="F90" i="8"/>
  <c r="G8" i="8"/>
  <c r="F67" i="8"/>
  <c r="F53" i="8"/>
  <c r="G53" i="8"/>
  <c r="F70" i="8"/>
  <c r="G83" i="8"/>
  <c r="G50" i="8"/>
  <c r="G61" i="8"/>
  <c r="F72" i="8"/>
  <c r="G11" i="8"/>
  <c r="H9" i="8"/>
  <c r="F71" i="8"/>
  <c r="G31" i="8"/>
  <c r="H92" i="8"/>
  <c r="F11" i="8"/>
  <c r="H69" i="8"/>
  <c r="G58" i="8"/>
  <c r="H58" i="8"/>
  <c r="G74" i="8"/>
  <c r="H87" i="8"/>
  <c r="H55" i="8"/>
  <c r="H66" i="8"/>
  <c r="F76" i="8"/>
  <c r="H40" i="8"/>
  <c r="F2" i="8"/>
  <c r="G18" i="8"/>
  <c r="G96" i="8"/>
  <c r="H19" i="8"/>
  <c r="F94" i="8"/>
  <c r="F9" i="8"/>
  <c r="F31" i="8"/>
  <c r="F50" i="8"/>
  <c r="H29" i="8"/>
  <c r="G90" i="8"/>
  <c r="G6" i="8"/>
  <c r="F88" i="8"/>
  <c r="H2" i="8"/>
  <c r="H33" i="8"/>
  <c r="H52" i="8"/>
  <c r="G32" i="8"/>
  <c r="G94" i="8"/>
  <c r="G13" i="8"/>
  <c r="F92" i="8"/>
  <c r="G9" i="8"/>
  <c r="G36" i="8"/>
  <c r="G55" i="8"/>
  <c r="G40" i="8"/>
  <c r="H98" i="8"/>
  <c r="F20" i="8"/>
  <c r="F1" i="8"/>
  <c r="F17" i="8"/>
  <c r="F39" i="8"/>
  <c r="F58" i="8"/>
  <c r="F43" i="8"/>
  <c r="H102" i="8"/>
  <c r="H27" i="8"/>
  <c r="F8" i="8"/>
  <c r="H30" i="8"/>
  <c r="G92" i="8"/>
  <c r="H90" i="8"/>
  <c r="G1" i="8"/>
  <c r="H15" i="8"/>
  <c r="G35" i="8"/>
  <c r="G88" i="8"/>
  <c r="G85" i="8"/>
  <c r="G100" i="8"/>
  <c r="H94" i="8"/>
  <c r="F38" i="8"/>
  <c r="F97" i="8"/>
  <c r="H93" i="8"/>
  <c r="G101" i="8"/>
  <c r="G10" i="8"/>
  <c r="F12" i="8"/>
  <c r="F13" i="8"/>
  <c r="F68" i="8"/>
  <c r="H32" i="8"/>
  <c r="F77" i="8"/>
  <c r="F91" i="8"/>
  <c r="H89" i="8"/>
  <c r="B20" i="10"/>
  <c r="F13" i="16"/>
  <c r="B21" i="10"/>
  <c r="B24" i="10" l="1"/>
  <c r="K76" i="8"/>
  <c r="J76" i="8"/>
  <c r="K24" i="8"/>
  <c r="J24" i="8"/>
  <c r="J96" i="8"/>
  <c r="K96" i="8"/>
  <c r="J14" i="8"/>
  <c r="K14" i="8"/>
  <c r="K77" i="8"/>
  <c r="J77" i="8"/>
  <c r="K97" i="8"/>
  <c r="J97" i="8"/>
  <c r="J58" i="8"/>
  <c r="K58" i="8"/>
  <c r="K94" i="8"/>
  <c r="J94" i="8"/>
  <c r="K70" i="8"/>
  <c r="J70" i="8"/>
  <c r="J7" i="8"/>
  <c r="K7" i="8"/>
  <c r="J48" i="8"/>
  <c r="K48" i="8"/>
  <c r="J27" i="8"/>
  <c r="K27" i="8"/>
  <c r="K73" i="8"/>
  <c r="J73" i="8"/>
  <c r="J85" i="8"/>
  <c r="K85" i="8"/>
  <c r="J15" i="8"/>
  <c r="K15" i="8"/>
  <c r="J34" i="8"/>
  <c r="K34" i="8"/>
  <c r="K102" i="8"/>
  <c r="J102" i="8"/>
  <c r="K86" i="8"/>
  <c r="J86" i="8"/>
  <c r="J80" i="8"/>
  <c r="K80" i="8"/>
  <c r="M38" i="5"/>
  <c r="L38" i="5"/>
  <c r="N38" i="5"/>
  <c r="N82" i="5"/>
  <c r="L82" i="5"/>
  <c r="M82" i="5"/>
  <c r="M91" i="5"/>
  <c r="N91" i="5"/>
  <c r="L91" i="5"/>
  <c r="L65" i="5"/>
  <c r="N65" i="5"/>
  <c r="M65" i="5"/>
  <c r="L97" i="5"/>
  <c r="M97" i="5"/>
  <c r="N97" i="5"/>
  <c r="N86" i="5"/>
  <c r="M86" i="5"/>
  <c r="L86" i="5"/>
  <c r="M66" i="5"/>
  <c r="N66" i="5"/>
  <c r="L66" i="5"/>
  <c r="M73" i="5"/>
  <c r="L73" i="5"/>
  <c r="N73" i="5"/>
  <c r="L85" i="5"/>
  <c r="N85" i="5"/>
  <c r="M85" i="5"/>
  <c r="L58" i="5"/>
  <c r="M58" i="5"/>
  <c r="N58" i="5"/>
  <c r="M4" i="5"/>
  <c r="L4" i="5"/>
  <c r="N4" i="5"/>
  <c r="M98" i="5"/>
  <c r="L98" i="5"/>
  <c r="N98" i="5"/>
  <c r="M22" i="5"/>
  <c r="N22" i="5"/>
  <c r="L22" i="5"/>
  <c r="J38" i="8"/>
  <c r="K38" i="8"/>
  <c r="K28" i="8"/>
  <c r="J28" i="8"/>
  <c r="J10" i="8"/>
  <c r="K10" i="8"/>
  <c r="K54" i="8"/>
  <c r="J54" i="8"/>
  <c r="J40" i="8"/>
  <c r="K40" i="8"/>
  <c r="K49" i="8"/>
  <c r="J49" i="8"/>
  <c r="M74" i="5"/>
  <c r="N74" i="5"/>
  <c r="L74" i="5"/>
  <c r="N17" i="5"/>
  <c r="M17" i="5"/>
  <c r="L17" i="5"/>
  <c r="L12" i="5"/>
  <c r="N12" i="5"/>
  <c r="M12" i="5"/>
  <c r="N7" i="5"/>
  <c r="L7" i="5"/>
  <c r="M7" i="5"/>
  <c r="L75" i="5"/>
  <c r="N75" i="5"/>
  <c r="M75" i="5"/>
  <c r="M54" i="5"/>
  <c r="N54" i="5"/>
  <c r="L54" i="5"/>
  <c r="M59" i="5"/>
  <c r="L59" i="5"/>
  <c r="N59" i="5"/>
  <c r="L33" i="5"/>
  <c r="N33" i="5"/>
  <c r="M33" i="5"/>
  <c r="M94" i="5"/>
  <c r="L94" i="5"/>
  <c r="N94" i="5"/>
  <c r="L45" i="5"/>
  <c r="M45" i="5"/>
  <c r="N45" i="5"/>
  <c r="N23" i="5"/>
  <c r="L23" i="5"/>
  <c r="M23" i="5"/>
  <c r="N49" i="5"/>
  <c r="M49" i="5"/>
  <c r="L49" i="5"/>
  <c r="M19" i="5"/>
  <c r="L19" i="5"/>
  <c r="N19" i="5"/>
  <c r="J53" i="8"/>
  <c r="K53" i="8"/>
  <c r="K93" i="8"/>
  <c r="J93" i="8"/>
  <c r="M62" i="5"/>
  <c r="N62" i="5"/>
  <c r="L62" i="5"/>
  <c r="J17" i="8"/>
  <c r="K17" i="8"/>
  <c r="K92" i="8"/>
  <c r="J92" i="8"/>
  <c r="J100" i="8"/>
  <c r="K100" i="8"/>
  <c r="K78" i="8"/>
  <c r="J78" i="8"/>
  <c r="J79" i="8"/>
  <c r="K79" i="8"/>
  <c r="M88" i="5"/>
  <c r="L88" i="5"/>
  <c r="N88" i="5"/>
  <c r="M99" i="5"/>
  <c r="L99" i="5"/>
  <c r="N99" i="5"/>
  <c r="N100" i="5"/>
  <c r="M100" i="5"/>
  <c r="L100" i="5"/>
  <c r="M80" i="5"/>
  <c r="L80" i="5"/>
  <c r="N80" i="5"/>
  <c r="M67" i="5"/>
  <c r="L67" i="5"/>
  <c r="N67" i="5"/>
  <c r="L9" i="5"/>
  <c r="N9" i="5"/>
  <c r="M9" i="5"/>
  <c r="L3" i="5"/>
  <c r="M3" i="5"/>
  <c r="N3" i="5"/>
  <c r="M39" i="5"/>
  <c r="L39" i="5"/>
  <c r="N39" i="5"/>
  <c r="M13" i="5"/>
  <c r="L13" i="5"/>
  <c r="N13" i="5"/>
  <c r="N57" i="5"/>
  <c r="M57" i="5"/>
  <c r="L57" i="5"/>
  <c r="M79" i="5"/>
  <c r="L79" i="5"/>
  <c r="N79" i="5"/>
  <c r="N61" i="5"/>
  <c r="L61" i="5"/>
  <c r="M61" i="5"/>
  <c r="K13" i="8"/>
  <c r="J13" i="8"/>
  <c r="K67" i="8"/>
  <c r="J67" i="8"/>
  <c r="J57" i="8"/>
  <c r="K57" i="8"/>
  <c r="K51" i="8"/>
  <c r="J51" i="8"/>
  <c r="J55" i="8"/>
  <c r="K55" i="8"/>
  <c r="J36" i="8"/>
  <c r="K36" i="8"/>
  <c r="K44" i="8"/>
  <c r="J44" i="8"/>
  <c r="J84" i="8"/>
  <c r="K84" i="8"/>
  <c r="J42" i="8"/>
  <c r="K42" i="8"/>
  <c r="K22" i="8"/>
  <c r="J22" i="8"/>
  <c r="K61" i="8"/>
  <c r="J61" i="8"/>
  <c r="J64" i="8"/>
  <c r="K64" i="8"/>
  <c r="J23" i="8"/>
  <c r="K23" i="8"/>
  <c r="L37" i="5"/>
  <c r="N37" i="5"/>
  <c r="M37" i="5"/>
  <c r="N90" i="5"/>
  <c r="L90" i="5"/>
  <c r="M90" i="5"/>
  <c r="M34" i="5"/>
  <c r="N34" i="5"/>
  <c r="L34" i="5"/>
  <c r="N36" i="5"/>
  <c r="L36" i="5"/>
  <c r="M36" i="5"/>
  <c r="N16" i="5"/>
  <c r="M16" i="5"/>
  <c r="L16" i="5"/>
  <c r="L48" i="5"/>
  <c r="M48" i="5"/>
  <c r="N48" i="5"/>
  <c r="M11" i="5"/>
  <c r="L11" i="5"/>
  <c r="N11" i="5"/>
  <c r="N56" i="5"/>
  <c r="L56" i="5"/>
  <c r="M56" i="5"/>
  <c r="N14" i="5"/>
  <c r="M14" i="5"/>
  <c r="L14" i="5"/>
  <c r="L96" i="5"/>
  <c r="N96" i="5"/>
  <c r="M96" i="5"/>
  <c r="M46" i="5"/>
  <c r="L46" i="5"/>
  <c r="N46" i="5"/>
  <c r="M21" i="5"/>
  <c r="N21" i="5"/>
  <c r="L21" i="5"/>
  <c r="M25" i="5"/>
  <c r="N25" i="5"/>
  <c r="L25" i="5"/>
  <c r="B27" i="10"/>
  <c r="B26" i="10"/>
  <c r="J33" i="8"/>
  <c r="K33" i="8"/>
  <c r="J68" i="8"/>
  <c r="K68" i="8"/>
  <c r="K3" i="8"/>
  <c r="J3" i="8"/>
  <c r="K30" i="8"/>
  <c r="J30" i="8"/>
  <c r="K83" i="8"/>
  <c r="J83" i="8"/>
  <c r="K98" i="8"/>
  <c r="J98" i="8"/>
  <c r="K46" i="8"/>
  <c r="J46" i="8"/>
  <c r="K35" i="8"/>
  <c r="J35" i="8"/>
  <c r="K95" i="8"/>
  <c r="J95" i="8"/>
  <c r="N102" i="5"/>
  <c r="M102" i="5"/>
  <c r="L102" i="5"/>
  <c r="K12" i="8"/>
  <c r="J12" i="8"/>
  <c r="J8" i="8"/>
  <c r="K8" i="8"/>
  <c r="K20" i="8"/>
  <c r="J20" i="8"/>
  <c r="J2" i="8"/>
  <c r="K2" i="8"/>
  <c r="J72" i="8"/>
  <c r="K72" i="8"/>
  <c r="J56" i="8"/>
  <c r="K56" i="8"/>
  <c r="K82" i="8"/>
  <c r="J82" i="8"/>
  <c r="J89" i="8"/>
  <c r="K89" i="8"/>
  <c r="K69" i="8"/>
  <c r="J69" i="8"/>
  <c r="K19" i="8"/>
  <c r="J19" i="8"/>
  <c r="J59" i="8"/>
  <c r="K59" i="8"/>
  <c r="J18" i="8"/>
  <c r="K18" i="8"/>
  <c r="K52" i="8"/>
  <c r="J52" i="8"/>
  <c r="L93" i="5"/>
  <c r="M93" i="5"/>
  <c r="N93" i="5"/>
  <c r="L81" i="5"/>
  <c r="N81" i="5"/>
  <c r="M81" i="5"/>
  <c r="M69" i="5"/>
  <c r="N69" i="5"/>
  <c r="L69" i="5"/>
  <c r="L35" i="5"/>
  <c r="N35" i="5"/>
  <c r="M35" i="5"/>
  <c r="M40" i="5"/>
  <c r="N40" i="5"/>
  <c r="L40" i="5"/>
  <c r="M60" i="5"/>
  <c r="N60" i="5"/>
  <c r="L60" i="5"/>
  <c r="M18" i="5"/>
  <c r="L18" i="5"/>
  <c r="N18" i="5"/>
  <c r="M42" i="5"/>
  <c r="L42" i="5"/>
  <c r="N42" i="5"/>
  <c r="L32" i="5"/>
  <c r="N32" i="5"/>
  <c r="M32" i="5"/>
  <c r="N89" i="5"/>
  <c r="L89" i="5"/>
  <c r="M89" i="5"/>
  <c r="M70" i="5"/>
  <c r="N70" i="5"/>
  <c r="L70" i="5"/>
  <c r="M30" i="5"/>
  <c r="L30" i="5"/>
  <c r="N30" i="5"/>
  <c r="M55" i="5"/>
  <c r="L55" i="5"/>
  <c r="N55" i="5"/>
  <c r="N10" i="5"/>
  <c r="M10" i="5"/>
  <c r="L10" i="5"/>
  <c r="K88" i="8"/>
  <c r="J88" i="8"/>
  <c r="J50" i="8"/>
  <c r="K50" i="8"/>
  <c r="K90" i="8"/>
  <c r="J90" i="8"/>
  <c r="K45" i="8"/>
  <c r="J45" i="8"/>
  <c r="J25" i="8"/>
  <c r="K25" i="8"/>
  <c r="J41" i="8"/>
  <c r="K41" i="8"/>
  <c r="J26" i="8"/>
  <c r="K26" i="8"/>
  <c r="K21" i="8"/>
  <c r="J21" i="8"/>
  <c r="K101" i="8"/>
  <c r="J101" i="8"/>
  <c r="J5" i="8"/>
  <c r="K5" i="8"/>
  <c r="M5" i="5"/>
  <c r="N5" i="5"/>
  <c r="L5" i="5"/>
  <c r="N72" i="5"/>
  <c r="M72" i="5"/>
  <c r="L72" i="5"/>
  <c r="M41" i="5"/>
  <c r="L41" i="5"/>
  <c r="N41" i="5"/>
  <c r="M84" i="5"/>
  <c r="N84" i="5"/>
  <c r="L84" i="5"/>
  <c r="M29" i="5"/>
  <c r="L29" i="5"/>
  <c r="N29" i="5"/>
  <c r="M8" i="5"/>
  <c r="L8" i="5"/>
  <c r="N8" i="5"/>
  <c r="M87" i="5"/>
  <c r="L87" i="5"/>
  <c r="N87" i="5"/>
  <c r="L101" i="5"/>
  <c r="M101" i="5"/>
  <c r="N101" i="5"/>
  <c r="N64" i="5"/>
  <c r="L64" i="5"/>
  <c r="M64" i="5"/>
  <c r="L92" i="5"/>
  <c r="M92" i="5"/>
  <c r="N92" i="5"/>
  <c r="M50" i="5"/>
  <c r="L50" i="5"/>
  <c r="N50" i="5"/>
  <c r="L15" i="5"/>
  <c r="N15" i="5"/>
  <c r="M15" i="5"/>
  <c r="M68" i="5"/>
  <c r="L68" i="5"/>
  <c r="N68" i="5"/>
  <c r="N78" i="5"/>
  <c r="M78" i="5"/>
  <c r="L78" i="5"/>
  <c r="L2" i="5"/>
  <c r="N2" i="5"/>
  <c r="M2" i="5"/>
  <c r="M51" i="5"/>
  <c r="L51" i="5"/>
  <c r="N51" i="5"/>
  <c r="L6" i="5"/>
  <c r="N6" i="5"/>
  <c r="M6" i="5"/>
  <c r="K39" i="8"/>
  <c r="J39" i="8"/>
  <c r="J71" i="8"/>
  <c r="K71" i="8"/>
  <c r="K37" i="8"/>
  <c r="J37" i="8"/>
  <c r="K31" i="8"/>
  <c r="J31" i="8"/>
  <c r="K11" i="8"/>
  <c r="J11" i="8"/>
  <c r="J63" i="8"/>
  <c r="K63" i="8"/>
  <c r="J62" i="8"/>
  <c r="K62" i="8"/>
  <c r="J87" i="8"/>
  <c r="K87" i="8"/>
  <c r="K75" i="8"/>
  <c r="J75" i="8"/>
  <c r="M83" i="5"/>
  <c r="N83" i="5"/>
  <c r="L83" i="5"/>
  <c r="N26" i="5"/>
  <c r="L26" i="5"/>
  <c r="M26" i="5"/>
  <c r="N63" i="5"/>
  <c r="L63" i="5"/>
  <c r="M63" i="5"/>
  <c r="N77" i="5"/>
  <c r="M77" i="5"/>
  <c r="L77" i="5"/>
  <c r="N52" i="5"/>
  <c r="L52" i="5"/>
  <c r="M52" i="5"/>
  <c r="K91" i="8"/>
  <c r="J91" i="8"/>
  <c r="K43" i="8"/>
  <c r="J43" i="8"/>
  <c r="J9" i="8"/>
  <c r="K9" i="8"/>
  <c r="J65" i="8"/>
  <c r="K65" i="8"/>
  <c r="J81" i="8"/>
  <c r="K81" i="8"/>
  <c r="K60" i="8"/>
  <c r="J60" i="8"/>
  <c r="J32" i="8"/>
  <c r="K32" i="8"/>
  <c r="J74" i="8"/>
  <c r="K74" i="8"/>
  <c r="K47" i="8"/>
  <c r="J47" i="8"/>
  <c r="K4" i="8"/>
  <c r="J4" i="8"/>
  <c r="J66" i="8"/>
  <c r="K66" i="8"/>
  <c r="J29" i="8"/>
  <c r="K29" i="8"/>
  <c r="J16" i="8"/>
  <c r="K16" i="8"/>
  <c r="K99" i="8"/>
  <c r="J99" i="8"/>
  <c r="K6" i="8"/>
  <c r="J6" i="8"/>
  <c r="L71" i="5"/>
  <c r="M71" i="5"/>
  <c r="N71" i="5"/>
  <c r="M43" i="5"/>
  <c r="L43" i="5"/>
  <c r="N43" i="5"/>
  <c r="M47" i="5"/>
  <c r="L47" i="5"/>
  <c r="N47" i="5"/>
  <c r="N95" i="5"/>
  <c r="M95" i="5"/>
  <c r="L95" i="5"/>
  <c r="L53" i="5"/>
  <c r="M53" i="5"/>
  <c r="N53" i="5"/>
  <c r="M31" i="5"/>
  <c r="L31" i="5"/>
  <c r="N31" i="5"/>
  <c r="L28" i="5"/>
  <c r="N28" i="5"/>
  <c r="M28" i="5"/>
  <c r="L20" i="5"/>
  <c r="N20" i="5"/>
  <c r="M20" i="5"/>
  <c r="L27" i="5"/>
  <c r="N27" i="5"/>
  <c r="M27" i="5"/>
  <c r="M76" i="5"/>
  <c r="L76" i="5"/>
  <c r="N76" i="5"/>
  <c r="M24" i="5"/>
  <c r="N24" i="5"/>
  <c r="L24" i="5"/>
  <c r="M44" i="5"/>
  <c r="L44" i="5"/>
  <c r="N44" i="5"/>
  <c r="L55" i="8" l="1"/>
  <c r="L38" i="8"/>
  <c r="L7" i="8"/>
  <c r="L76" i="8"/>
  <c r="L97" i="8"/>
  <c r="L24" i="8"/>
  <c r="L64" i="8"/>
  <c r="L51" i="8"/>
  <c r="L61" i="8"/>
  <c r="L10" i="8"/>
  <c r="L6" i="8"/>
  <c r="L77" i="8"/>
  <c r="L54" i="8"/>
  <c r="L33" i="8"/>
  <c r="L68" i="8"/>
  <c r="L92" i="8"/>
  <c r="L8" i="8"/>
  <c r="L49" i="8"/>
  <c r="L31" i="8"/>
  <c r="L95" i="8"/>
  <c r="L83" i="8"/>
  <c r="L102" i="8"/>
  <c r="L25" i="8"/>
  <c r="L42" i="8"/>
  <c r="L48" i="8"/>
  <c r="L96" i="8"/>
  <c r="L37" i="8"/>
  <c r="L70" i="8"/>
  <c r="L71" i="8"/>
  <c r="L53" i="8"/>
  <c r="L50" i="8"/>
  <c r="L78" i="8"/>
  <c r="L66" i="8"/>
  <c r="L74" i="8"/>
  <c r="L40" i="8"/>
  <c r="L79" i="8"/>
  <c r="L21" i="8"/>
  <c r="L88" i="8"/>
  <c r="L46" i="8"/>
  <c r="L65" i="8"/>
  <c r="L90" i="8"/>
  <c r="L19" i="8"/>
  <c r="L44" i="8"/>
  <c r="L9" i="8"/>
  <c r="L57" i="8"/>
  <c r="L47" i="8"/>
  <c r="L43" i="8"/>
  <c r="L94" i="8"/>
  <c r="L81" i="8"/>
  <c r="L101" i="8"/>
  <c r="L56" i="8"/>
  <c r="L15" i="8"/>
  <c r="L58" i="8"/>
  <c r="L34" i="8"/>
  <c r="L99" i="8"/>
  <c r="L91" i="8"/>
  <c r="L35" i="8"/>
  <c r="L22" i="8"/>
  <c r="L86" i="8"/>
  <c r="L27" i="8"/>
  <c r="L84" i="8"/>
  <c r="L52" i="8"/>
  <c r="L32" i="8"/>
  <c r="L12" i="8"/>
  <c r="L3" i="8"/>
  <c r="L67" i="8"/>
  <c r="L14" i="8"/>
  <c r="L75" i="8"/>
  <c r="L11" i="8"/>
  <c r="L89" i="8"/>
  <c r="L13" i="8"/>
  <c r="L28" i="8"/>
  <c r="L4" i="8"/>
  <c r="L62" i="8"/>
  <c r="L59" i="8"/>
  <c r="L72" i="8"/>
  <c r="L30" i="8"/>
  <c r="L36" i="8"/>
  <c r="L100" i="8"/>
  <c r="L93" i="8"/>
  <c r="L80" i="8"/>
  <c r="L16" i="8"/>
  <c r="L60" i="8"/>
  <c r="L63" i="8"/>
  <c r="L41" i="8"/>
  <c r="L2" i="8"/>
  <c r="L23" i="8"/>
  <c r="L85" i="8"/>
  <c r="L82" i="8"/>
  <c r="L98" i="8"/>
  <c r="L29" i="8"/>
  <c r="L20" i="8"/>
  <c r="L17" i="8"/>
  <c r="L73" i="8"/>
  <c r="L5" i="8"/>
  <c r="L87" i="8"/>
  <c r="L39" i="8"/>
  <c r="L26" i="8"/>
  <c r="L45" i="8"/>
  <c r="L18" i="8"/>
  <c r="L69" i="8"/>
  <c r="B22" i="5"/>
  <c r="B21" i="5"/>
  <c r="B20" i="5"/>
  <c r="B16" i="8"/>
  <c r="H82" i="5"/>
  <c r="H58" i="5"/>
  <c r="H3" i="5"/>
  <c r="H99" i="5"/>
  <c r="H39" i="5"/>
  <c r="H63" i="5"/>
  <c r="H43" i="5"/>
  <c r="I64" i="5"/>
  <c r="H80" i="5"/>
  <c r="I41" i="5"/>
  <c r="H52" i="5"/>
  <c r="I81" i="5"/>
  <c r="H11" i="5"/>
  <c r="I83" i="5"/>
  <c r="H73" i="5"/>
  <c r="I30" i="5"/>
  <c r="I24" i="5"/>
  <c r="H6" i="5"/>
  <c r="I36" i="5"/>
  <c r="I26" i="5"/>
  <c r="I76" i="5"/>
  <c r="H42" i="5"/>
  <c r="H10" i="5"/>
  <c r="I22" i="5"/>
  <c r="H55" i="5"/>
  <c r="I84" i="5"/>
  <c r="H89" i="5"/>
  <c r="I9" i="5"/>
  <c r="I71" i="5"/>
  <c r="I82" i="5"/>
  <c r="I58" i="5"/>
  <c r="I3" i="5"/>
  <c r="I99" i="5"/>
  <c r="I39" i="5"/>
  <c r="I63" i="5"/>
  <c r="I43" i="5"/>
  <c r="H46" i="5"/>
  <c r="I80" i="5"/>
  <c r="H50" i="5"/>
  <c r="I52" i="5"/>
  <c r="H48" i="5"/>
  <c r="I11" i="5"/>
  <c r="I72" i="5"/>
  <c r="I73" i="5"/>
  <c r="H8" i="5"/>
  <c r="H96" i="5"/>
  <c r="I25" i="5"/>
  <c r="H9" i="5"/>
  <c r="I55" i="5"/>
  <c r="H70" i="5"/>
  <c r="I10" i="5"/>
  <c r="H37" i="5"/>
  <c r="H71" i="5"/>
  <c r="I46" i="5"/>
  <c r="H77" i="5"/>
  <c r="I50" i="5"/>
  <c r="I8" i="5"/>
  <c r="H85" i="5"/>
  <c r="H86" i="5"/>
  <c r="I89" i="5"/>
  <c r="I51" i="5"/>
  <c r="I69" i="5"/>
  <c r="I42" i="5"/>
  <c r="I12" i="5"/>
  <c r="I20" i="5"/>
  <c r="H17" i="5"/>
  <c r="I77" i="5"/>
  <c r="H49" i="5"/>
  <c r="I27" i="5"/>
  <c r="H15" i="5"/>
  <c r="I54" i="5"/>
  <c r="H44" i="5"/>
  <c r="I53" i="5"/>
  <c r="I16" i="5"/>
  <c r="H61" i="5"/>
  <c r="I33" i="5"/>
  <c r="I101" i="5"/>
  <c r="H32" i="5"/>
  <c r="I85" i="5"/>
  <c r="I62" i="5"/>
  <c r="I5" i="5"/>
  <c r="H13" i="5"/>
  <c r="H38" i="5"/>
  <c r="I86" i="5"/>
  <c r="I94" i="5"/>
  <c r="H97" i="5"/>
  <c r="I95" i="5"/>
  <c r="I65" i="5"/>
  <c r="H83" i="5"/>
  <c r="H95" i="5"/>
  <c r="H36" i="5"/>
  <c r="I48" i="5"/>
  <c r="H59" i="5"/>
  <c r="H62" i="5"/>
  <c r="H101" i="5"/>
  <c r="H91" i="5"/>
  <c r="H90" i="5"/>
  <c r="H78" i="5"/>
  <c r="H74" i="5"/>
  <c r="H4" i="5"/>
  <c r="H31" i="5"/>
  <c r="I17" i="5"/>
  <c r="H67" i="5"/>
  <c r="I49" i="5"/>
  <c r="H18" i="5"/>
  <c r="I15" i="5"/>
  <c r="H92" i="5"/>
  <c r="I44" i="5"/>
  <c r="I61" i="5"/>
  <c r="H14" i="5"/>
  <c r="H88" i="5"/>
  <c r="I38" i="5"/>
  <c r="I32" i="5"/>
  <c r="H60" i="5"/>
  <c r="H98" i="5"/>
  <c r="H19" i="5"/>
  <c r="H26" i="5"/>
  <c r="H68" i="5"/>
  <c r="H79" i="5"/>
  <c r="H102" i="5"/>
  <c r="I102" i="5"/>
  <c r="I59" i="5"/>
  <c r="H81" i="5"/>
  <c r="I93" i="5"/>
  <c r="I2" i="5"/>
  <c r="H76" i="5"/>
  <c r="H69" i="5"/>
  <c r="B17" i="8"/>
  <c r="H16" i="5"/>
  <c r="I70" i="5"/>
  <c r="H57" i="5"/>
  <c r="I91" i="5"/>
  <c r="I90" i="5"/>
  <c r="I78" i="5"/>
  <c r="I74" i="5"/>
  <c r="I4" i="5"/>
  <c r="I31" i="5"/>
  <c r="I67" i="5"/>
  <c r="H45" i="5"/>
  <c r="I18" i="5"/>
  <c r="H56" i="5"/>
  <c r="I92" i="5"/>
  <c r="H21" i="5"/>
  <c r="H72" i="5"/>
  <c r="H66" i="5"/>
  <c r="I14" i="5"/>
  <c r="H40" i="5"/>
  <c r="H35" i="5"/>
  <c r="I60" i="5"/>
  <c r="I98" i="5"/>
  <c r="I57" i="5"/>
  <c r="I19" i="5"/>
  <c r="H28" i="5"/>
  <c r="H7" i="5"/>
  <c r="H20" i="5"/>
  <c r="H47" i="5"/>
  <c r="I68" i="5"/>
  <c r="I79" i="5"/>
  <c r="H87" i="5"/>
  <c r="I88" i="5"/>
  <c r="I29" i="5"/>
  <c r="H41" i="5"/>
  <c r="I23" i="5"/>
  <c r="I13" i="5"/>
  <c r="H22" i="5"/>
  <c r="H84" i="5"/>
  <c r="H27" i="5"/>
  <c r="H53" i="5"/>
  <c r="I37" i="5"/>
  <c r="H5" i="5"/>
  <c r="H29" i="5"/>
  <c r="I45" i="5"/>
  <c r="H65" i="5"/>
  <c r="I56" i="5"/>
  <c r="H75" i="5"/>
  <c r="I21" i="5"/>
  <c r="H23" i="5"/>
  <c r="I66" i="5"/>
  <c r="H93" i="5"/>
  <c r="I40" i="5"/>
  <c r="I100" i="5"/>
  <c r="H2" i="5"/>
  <c r="H25" i="5"/>
  <c r="I28" i="5"/>
  <c r="I7" i="5"/>
  <c r="H34" i="5"/>
  <c r="I47" i="5"/>
  <c r="I87" i="5"/>
  <c r="I97" i="5"/>
  <c r="I96" i="5"/>
  <c r="I35" i="5"/>
  <c r="I6" i="5"/>
  <c r="H64" i="5"/>
  <c r="I75" i="5"/>
  <c r="H30" i="5"/>
  <c r="H51" i="5"/>
  <c r="I34" i="5"/>
  <c r="H100" i="5"/>
  <c r="H54" i="5"/>
  <c r="H33" i="5"/>
  <c r="H12" i="5"/>
  <c r="H24" i="5"/>
  <c r="H94" i="5"/>
  <c r="J94" i="5" l="1"/>
  <c r="J24" i="5"/>
  <c r="J12" i="5"/>
  <c r="J33" i="5"/>
  <c r="J54" i="5"/>
  <c r="J100" i="5"/>
  <c r="J51" i="5"/>
  <c r="J30" i="5"/>
  <c r="J64" i="5"/>
  <c r="J34" i="5"/>
  <c r="J25" i="5"/>
  <c r="J2" i="5"/>
  <c r="J93" i="5"/>
  <c r="J23" i="5"/>
  <c r="J75" i="5"/>
  <c r="J65" i="5"/>
  <c r="J29" i="5"/>
  <c r="J5" i="5"/>
  <c r="J53" i="5"/>
  <c r="J27" i="5"/>
  <c r="J84" i="5"/>
  <c r="J22" i="5"/>
  <c r="J41" i="5"/>
  <c r="J87" i="5"/>
  <c r="J47" i="5"/>
  <c r="J20" i="5"/>
  <c r="J7" i="5"/>
  <c r="J28" i="5"/>
  <c r="J35" i="5"/>
  <c r="J40" i="5"/>
  <c r="J66" i="5"/>
  <c r="J72" i="5"/>
  <c r="J21" i="5"/>
  <c r="J56" i="5"/>
  <c r="J45" i="5"/>
  <c r="J57" i="5"/>
  <c r="J16" i="5"/>
  <c r="J69" i="5"/>
  <c r="J76" i="5"/>
  <c r="J81" i="5"/>
  <c r="J102" i="5"/>
  <c r="J79" i="5"/>
  <c r="J68" i="5"/>
  <c r="J26" i="5"/>
  <c r="J19" i="5"/>
  <c r="J98" i="5"/>
  <c r="J60" i="5"/>
  <c r="J88" i="5"/>
  <c r="J14" i="5"/>
  <c r="J92" i="5"/>
  <c r="J18" i="5"/>
  <c r="J67" i="5"/>
  <c r="J31" i="5"/>
  <c r="J4" i="5"/>
  <c r="J74" i="5"/>
  <c r="J78" i="5"/>
  <c r="J90" i="5"/>
  <c r="J91" i="5"/>
  <c r="J101" i="5"/>
  <c r="J62" i="5"/>
  <c r="J59" i="5"/>
  <c r="J36" i="5"/>
  <c r="J95" i="5"/>
  <c r="J83" i="5"/>
  <c r="J97" i="5"/>
  <c r="J38" i="5"/>
  <c r="J13" i="5"/>
  <c r="J32" i="5"/>
  <c r="J61" i="5"/>
  <c r="J44" i="5"/>
  <c r="J15" i="5"/>
  <c r="J49" i="5"/>
  <c r="J17" i="5"/>
  <c r="J86" i="5"/>
  <c r="J85" i="5"/>
  <c r="J77" i="5"/>
  <c r="J71" i="5"/>
  <c r="J37" i="5"/>
  <c r="J70" i="5"/>
  <c r="J9" i="5"/>
  <c r="J96" i="5"/>
  <c r="J8" i="5"/>
  <c r="J48" i="5"/>
  <c r="J50" i="5"/>
  <c r="J46" i="5"/>
  <c r="J89" i="5"/>
  <c r="J55" i="5"/>
  <c r="J10" i="5"/>
  <c r="J42" i="5"/>
  <c r="J6" i="5"/>
  <c r="J73" i="5"/>
  <c r="J11" i="5"/>
  <c r="J52" i="5"/>
  <c r="J80" i="5"/>
  <c r="J43" i="5"/>
  <c r="J63" i="5"/>
  <c r="J39" i="5"/>
  <c r="J99" i="5"/>
  <c r="J3" i="5"/>
  <c r="J58" i="5"/>
  <c r="J82" i="5"/>
  <c r="B18" i="5" l="1"/>
</calcChain>
</file>

<file path=xl/sharedStrings.xml><?xml version="1.0" encoding="utf-8"?>
<sst xmlns="http://schemas.openxmlformats.org/spreadsheetml/2006/main" count="374" uniqueCount="171">
  <si>
    <t>u</t>
  </si>
  <si>
    <t>udot</t>
  </si>
  <si>
    <t>J</t>
  </si>
  <si>
    <t>t</t>
  </si>
  <si>
    <t>c_0</t>
  </si>
  <si>
    <t>c_1</t>
  </si>
  <si>
    <t>c_2</t>
  </si>
  <si>
    <t>c_3</t>
  </si>
  <si>
    <t>u_0</t>
  </si>
  <si>
    <t>u_1</t>
  </si>
  <si>
    <t>f_c</t>
  </si>
  <si>
    <t>f_J</t>
  </si>
  <si>
    <t>Parametrized unknown function</t>
  </si>
  <si>
    <t>Cost Index</t>
  </si>
  <si>
    <t>Constraints</t>
  </si>
  <si>
    <t>I_c</t>
  </si>
  <si>
    <t>Microsoft Excel 16.0 Answer Report</t>
  </si>
  <si>
    <t>Result: Solver found a solution.  All Constraints and optimality conditions are satisfied.</t>
  </si>
  <si>
    <t>Solver Engine</t>
  </si>
  <si>
    <t>Engine: GRG Nonlinear</t>
  </si>
  <si>
    <t>Solver Options</t>
  </si>
  <si>
    <t>Max Time Unlimited,  Iterations Unlimited, Precision 0.000001</t>
  </si>
  <si>
    <t>Max Subproblems Unlimited, Max Integer Sols Unlimited, Integer Tolerance 1%</t>
  </si>
  <si>
    <t>Objective Cell (Min)</t>
  </si>
  <si>
    <t>Cell</t>
  </si>
  <si>
    <t>Name</t>
  </si>
  <si>
    <t>Original Value</t>
  </si>
  <si>
    <t>Final Value</t>
  </si>
  <si>
    <t>Variable Cells</t>
  </si>
  <si>
    <t>Integer</t>
  </si>
  <si>
    <t>Cell Value</t>
  </si>
  <si>
    <t>Formula</t>
  </si>
  <si>
    <t>Status</t>
  </si>
  <si>
    <t>Slack</t>
  </si>
  <si>
    <t>$B$11</t>
  </si>
  <si>
    <t>$B$3</t>
  </si>
  <si>
    <t>Contin</t>
  </si>
  <si>
    <t>$B$4</t>
  </si>
  <si>
    <t>$B$5</t>
  </si>
  <si>
    <t>$B$6</t>
  </si>
  <si>
    <t>Binding</t>
  </si>
  <si>
    <t>$B$15</t>
  </si>
  <si>
    <t>$B$16</t>
  </si>
  <si>
    <t>x</t>
  </si>
  <si>
    <t>dxdt</t>
  </si>
  <si>
    <t>c1</t>
  </si>
  <si>
    <t>max(u)</t>
  </si>
  <si>
    <t>min(u)</t>
  </si>
  <si>
    <t>c_4</t>
  </si>
  <si>
    <t>c_5</t>
  </si>
  <si>
    <t>theta</t>
  </si>
  <si>
    <t>c2</t>
  </si>
  <si>
    <t>J integrand</t>
  </si>
  <si>
    <t>d2xdt2</t>
  </si>
  <si>
    <t>d2ydt2</t>
  </si>
  <si>
    <t>c3</t>
  </si>
  <si>
    <t>y</t>
  </si>
  <si>
    <t>v</t>
  </si>
  <si>
    <t>min(c1)</t>
  </si>
  <si>
    <t>min(c2)</t>
  </si>
  <si>
    <t>min(c3)</t>
  </si>
  <si>
    <t>dydt</t>
  </si>
  <si>
    <t xml:space="preserve"> Convergence 0.0001, Population Size 100, Random Seed 0, Derivatives Central, Require Bounds</t>
  </si>
  <si>
    <t>$B$7</t>
  </si>
  <si>
    <t>$B$8</t>
  </si>
  <si>
    <t>$B$9</t>
  </si>
  <si>
    <t>$B$10</t>
  </si>
  <si>
    <t>$B$17</t>
  </si>
  <si>
    <t>Not Binding</t>
  </si>
  <si>
    <t>$E$102</t>
  </si>
  <si>
    <t>$E$102=1.2</t>
  </si>
  <si>
    <t>$F$102</t>
  </si>
  <si>
    <t>$F$102=1.6</t>
  </si>
  <si>
    <t>Result: Solver has converged to the current solution.  All Constraints are satisfied.</t>
  </si>
  <si>
    <t>$B$18</t>
  </si>
  <si>
    <t>Parametrized controls</t>
  </si>
  <si>
    <t>System variables</t>
  </si>
  <si>
    <t>ODE system</t>
  </si>
  <si>
    <t>Path constraints</t>
  </si>
  <si>
    <t>u1</t>
  </si>
  <si>
    <t>u2</t>
  </si>
  <si>
    <t>I</t>
  </si>
  <si>
    <t>x_1</t>
  </si>
  <si>
    <t>x_2</t>
  </si>
  <si>
    <t>d_0</t>
  </si>
  <si>
    <t>d_1</t>
  </si>
  <si>
    <t>d_2</t>
  </si>
  <si>
    <t>d_3</t>
  </si>
  <si>
    <t>u_2</t>
  </si>
  <si>
    <t>x1dot</t>
  </si>
  <si>
    <t>x2dot</t>
  </si>
  <si>
    <t>ODE system variables</t>
  </si>
  <si>
    <t>ODE system equations</t>
  </si>
  <si>
    <t>Max Time Unlimited,  Iterations Unlimited, Precision 0.000001, Use Automatic Scaling</t>
  </si>
  <si>
    <t>$D$6</t>
  </si>
  <si>
    <t>$D$7</t>
  </si>
  <si>
    <t>$D$8</t>
  </si>
  <si>
    <t>$D$9</t>
  </si>
  <si>
    <t>x_3</t>
  </si>
  <si>
    <t>x_4</t>
  </si>
  <si>
    <t>ts</t>
  </si>
  <si>
    <t>tF</t>
  </si>
  <si>
    <t>g1</t>
  </si>
  <si>
    <t>g2</t>
  </si>
  <si>
    <t>ODE rhs equations</t>
  </si>
  <si>
    <t>x3dot</t>
  </si>
  <si>
    <t>x4dot</t>
  </si>
  <si>
    <t>Constraints helpers</t>
  </si>
  <si>
    <t>Parametrized controllers</t>
  </si>
  <si>
    <t>ODE time domain variables</t>
  </si>
  <si>
    <t>Objective Cell (Max)</t>
  </si>
  <si>
    <t>$B$24</t>
  </si>
  <si>
    <t>$B$26</t>
  </si>
  <si>
    <t>$B$26&lt;=12</t>
  </si>
  <si>
    <t>$B$27</t>
  </si>
  <si>
    <t>$B$27&gt;=-12</t>
  </si>
  <si>
    <t>$H$102</t>
  </si>
  <si>
    <t>$H$102&lt;=200</t>
  </si>
  <si>
    <t>max_u</t>
  </si>
  <si>
    <t>min_u</t>
  </si>
  <si>
    <t>$B$13</t>
  </si>
  <si>
    <t>$B$16=4</t>
  </si>
  <si>
    <t>$B$17=1</t>
  </si>
  <si>
    <t>$B$18=3</t>
  </si>
  <si>
    <t>u(t)</t>
  </si>
  <si>
    <t>Min(u)</t>
  </si>
  <si>
    <t>Iterations: 13 Subproblems: 0</t>
  </si>
  <si>
    <t>$F$13</t>
  </si>
  <si>
    <t>Min(u) u(t)</t>
  </si>
  <si>
    <t>$F$13&gt;=0</t>
  </si>
  <si>
    <t>digitized x_1</t>
  </si>
  <si>
    <t>digitized x_2</t>
  </si>
  <si>
    <t>digitized x_3</t>
  </si>
  <si>
    <t>digitized x_4</t>
  </si>
  <si>
    <t>digitized u</t>
  </si>
  <si>
    <t>$B$12</t>
  </si>
  <si>
    <t>$B$20</t>
  </si>
  <si>
    <t>min_c1</t>
  </si>
  <si>
    <t>$B$20&gt;=0.1</t>
  </si>
  <si>
    <t>$B$21</t>
  </si>
  <si>
    <t>min_c2</t>
  </si>
  <si>
    <t>$B$21&gt;=0.1</t>
  </si>
  <si>
    <t>$B$6&gt;=0</t>
  </si>
  <si>
    <t xml:space="preserve"> Convergence 0.0001, Population Size 0, Random Seed 0, Derivatives Forward</t>
  </si>
  <si>
    <t>$B$22</t>
  </si>
  <si>
    <t>min_c3</t>
  </si>
  <si>
    <t>$B$22&gt;=0.1</t>
  </si>
  <si>
    <t>with 3rd-order param</t>
  </si>
  <si>
    <t>IG</t>
  </si>
  <si>
    <t>IG c,d</t>
  </si>
  <si>
    <t>Raw data from [20]</t>
  </si>
  <si>
    <t>digitized data for x1 from [21]</t>
  </si>
  <si>
    <t>digitized data for u1 from [21]</t>
  </si>
  <si>
    <t>digitized data for u2 from [21]</t>
  </si>
  <si>
    <t>data from [6]</t>
  </si>
  <si>
    <t>$B$17&lt;=80</t>
  </si>
  <si>
    <t>Iterations: 26 Subproblems: 0</t>
  </si>
  <si>
    <t>Worksheet: [ocpExamples5-8.xlsx]Example 7</t>
  </si>
  <si>
    <t>Worksheet: [ocpExamples5-8.xlsx]Example 5</t>
  </si>
  <si>
    <t>Report Created: 9/1/2020 9:30:45 PM</t>
  </si>
  <si>
    <t>Solution Time: 1.656 Seconds.</t>
  </si>
  <si>
    <t>Worksheet: [ocpExamples5-8.xlsx]Example 6</t>
  </si>
  <si>
    <t>Report Created: 9/1/2020 9:32:08 PM</t>
  </si>
  <si>
    <t>Solution Time: 3.078 Seconds.</t>
  </si>
  <si>
    <t>Iterations: 29 Subproblems: 0</t>
  </si>
  <si>
    <t>Report Created: 9/1/2020 9:34:04 PM</t>
  </si>
  <si>
    <t>Solution Time: 21.734 Seconds.</t>
  </si>
  <si>
    <t>Worksheet: [ocpExamples5-8.xlsx]Example 8</t>
  </si>
  <si>
    <t>Report Created: 9/1/2020 9:35:31 PM</t>
  </si>
  <si>
    <t>Solution Time: 3.313 Seconds.</t>
  </si>
  <si>
    <t>Iterations: 22 Subproblems: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</si>
</sst>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3" borderId="4" applyNumberFormat="0" applyAlignment="0" applyProtection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2" xfId="0" applyNumberFormat="1" applyFill="1" applyBorder="1" applyAlignment="1"/>
    <xf numFmtId="0" fontId="0" fillId="0" borderId="3" xfId="0" applyNumberFormat="1" applyFill="1" applyBorder="1" applyAlignment="1"/>
    <xf numFmtId="0" fontId="2" fillId="0" borderId="0" xfId="0" applyFont="1"/>
    <xf numFmtId="0" fontId="0" fillId="0" borderId="0" xfId="0" applyFont="1"/>
    <xf numFmtId="0" fontId="4" fillId="2" borderId="0" xfId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4" xfId="2"/>
    <xf numFmtId="0" fontId="6" fillId="0" borderId="1" xfId="0" applyFont="1" applyFill="1" applyBorder="1" applyAlignment="1">
      <alignment horizontal="center"/>
    </xf>
  </cellXfs>
  <cellStyles count="3">
    <cellStyle name="Calculation" xfId="2" builtinId="22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79658792650917"/>
          <c:y val="5.4236293379994166E-2"/>
          <c:w val="0.82390485564304472"/>
          <c:h val="0.84553222513852433"/>
        </c:manualLayout>
      </c:layout>
      <c:scatterChart>
        <c:scatterStyle val="smoothMarker"/>
        <c:varyColors val="0"/>
        <c:ser>
          <c:idx val="0"/>
          <c:order val="0"/>
          <c:tx>
            <c:v>5th-order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'Example 5'!$E$2:$E$12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'Example 5'!$F$2:$F$12</c:f>
              <c:numCache>
                <c:formatCode>General</c:formatCode>
                <c:ptCount val="11"/>
                <c:pt idx="0">
                  <c:v>1</c:v>
                </c:pt>
                <c:pt idx="1">
                  <c:v>0.79287031590813839</c:v>
                </c:pt>
                <c:pt idx="2">
                  <c:v>0.56507600048251438</c:v>
                </c:pt>
                <c:pt idx="3">
                  <c:v>0.33415305851653315</c:v>
                </c:pt>
                <c:pt idx="4">
                  <c:v>0.13094282759948395</c:v>
                </c:pt>
                <c:pt idx="5">
                  <c:v>-2.2510332619955775E-7</c:v>
                </c:pt>
                <c:pt idx="6">
                  <c:v>-7.0607043904311051E-7</c:v>
                </c:pt>
                <c:pt idx="7">
                  <c:v>0.20414550135588749</c:v>
                </c:pt>
                <c:pt idx="8">
                  <c:v>0.70057903374981567</c:v>
                </c:pt>
                <c:pt idx="9">
                  <c:v>1.5927848443820543</c:v>
                </c:pt>
                <c:pt idx="10">
                  <c:v>3.0000000000000004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71-4BF0-8A1D-239AD5F4F982}"/>
            </c:ext>
          </c:extLst>
        </c:ser>
        <c:ser>
          <c:idx val="1"/>
          <c:order val="1"/>
          <c:tx>
            <c:v>3rd-order </c:v>
          </c:tx>
          <c:spPr>
            <a:ln w="19050" cap="rnd">
              <a:solidFill>
                <a:schemeClr val="tx1"/>
              </a:solidFill>
              <a:prstDash val="lgDashDot"/>
              <a:round/>
            </a:ln>
            <a:effectLst/>
          </c:spPr>
          <c:marker>
            <c:symbol val="none"/>
          </c:marker>
          <c:xVal>
            <c:numRef>
              <c:f>'Example 5'!$H$2:$H$12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'Example 5'!$I$2:$I$12</c:f>
              <c:numCache>
                <c:formatCode>General</c:formatCode>
                <c:ptCount val="11"/>
                <c:pt idx="0">
                  <c:v>1</c:v>
                </c:pt>
                <c:pt idx="1">
                  <c:v>0.6557438395003381</c:v>
                </c:pt>
                <c:pt idx="2">
                  <c:v>0.38126777720449972</c:v>
                </c:pt>
                <c:pt idx="3">
                  <c:v>0.19575895632768961</c:v>
                </c:pt>
                <c:pt idx="4">
                  <c:v>0.11840452008511251</c:v>
                </c:pt>
                <c:pt idx="5">
                  <c:v>0.16839161169197264</c:v>
                </c:pt>
                <c:pt idx="6">
                  <c:v>0.36490737436347509</c:v>
                </c:pt>
                <c:pt idx="7">
                  <c:v>0.72713895131482387</c:v>
                </c:pt>
                <c:pt idx="8">
                  <c:v>1.2742734857612259</c:v>
                </c:pt>
                <c:pt idx="9">
                  <c:v>2.0254981209178822</c:v>
                </c:pt>
                <c:pt idx="10">
                  <c:v>2.9999999999999996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9D-498C-B44A-6A5C1588D4C8}"/>
            </c:ext>
          </c:extLst>
        </c:ser>
        <c:ser>
          <c:idx val="2"/>
          <c:order val="2"/>
          <c:tx>
            <c:v>Dolan et al.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'Example 5'!$K$2:$K$16</c:f>
              <c:numCache>
                <c:formatCode>General</c:formatCode>
                <c:ptCount val="15"/>
                <c:pt idx="0">
                  <c:v>0</c:v>
                </c:pt>
                <c:pt idx="1">
                  <c:v>3.6879432624113397E-2</c:v>
                </c:pt>
                <c:pt idx="2">
                  <c:v>0.10070921985815599</c:v>
                </c:pt>
                <c:pt idx="3">
                  <c:v>0.22269503546099201</c:v>
                </c:pt>
                <c:pt idx="4">
                  <c:v>0.33049645390070898</c:v>
                </c:pt>
                <c:pt idx="5">
                  <c:v>0.40141843971631203</c:v>
                </c:pt>
                <c:pt idx="6">
                  <c:v>0.47943262411347498</c:v>
                </c:pt>
                <c:pt idx="7">
                  <c:v>0.58297872340425505</c:v>
                </c:pt>
                <c:pt idx="8">
                  <c:v>0.68652482269503501</c:v>
                </c:pt>
                <c:pt idx="9">
                  <c:v>0.77163120567375798</c:v>
                </c:pt>
                <c:pt idx="10">
                  <c:v>0.831205673758865</c:v>
                </c:pt>
                <c:pt idx="11">
                  <c:v>0.89787234042553199</c:v>
                </c:pt>
                <c:pt idx="12">
                  <c:v>0.94326241134751698</c:v>
                </c:pt>
                <c:pt idx="13">
                  <c:v>0.97730496453900695</c:v>
                </c:pt>
                <c:pt idx="14">
                  <c:v>0.99858156028368805</c:v>
                </c:pt>
              </c:numCache>
            </c:numRef>
          </c:xVal>
          <c:yVal>
            <c:numRef>
              <c:f>'Example 5'!$L$2:$L$16</c:f>
              <c:numCache>
                <c:formatCode>General</c:formatCode>
                <c:ptCount val="15"/>
                <c:pt idx="0">
                  <c:v>0.99638989169674996</c:v>
                </c:pt>
                <c:pt idx="1">
                  <c:v>0.80685920577617298</c:v>
                </c:pt>
                <c:pt idx="2">
                  <c:v>0.54693140794223805</c:v>
                </c:pt>
                <c:pt idx="3">
                  <c:v>0.276173285198555</c:v>
                </c:pt>
                <c:pt idx="4">
                  <c:v>0.173285198555956</c:v>
                </c:pt>
                <c:pt idx="5">
                  <c:v>0.146209386281588</c:v>
                </c:pt>
                <c:pt idx="6">
                  <c:v>0.167870036101083</c:v>
                </c:pt>
                <c:pt idx="7">
                  <c:v>0.25451263537906099</c:v>
                </c:pt>
                <c:pt idx="8">
                  <c:v>0.44404332129963903</c:v>
                </c:pt>
                <c:pt idx="9">
                  <c:v>0.74729241877256303</c:v>
                </c:pt>
                <c:pt idx="10">
                  <c:v>1.07761732851985</c:v>
                </c:pt>
                <c:pt idx="11">
                  <c:v>1.6191335740072199</c:v>
                </c:pt>
                <c:pt idx="12">
                  <c:v>2.1444043321299602</c:v>
                </c:pt>
                <c:pt idx="13">
                  <c:v>2.62635379061371</c:v>
                </c:pt>
                <c:pt idx="14">
                  <c:v>2.9945848375451201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9D-498C-B44A-6A5C1588D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910880"/>
        <c:axId val="640912448"/>
      </c:scatterChart>
      <c:valAx>
        <c:axId val="64091088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912448"/>
        <c:crosses val="autoZero"/>
        <c:crossBetween val="midCat"/>
      </c:valAx>
      <c:valAx>
        <c:axId val="640912448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u(t)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910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28333333333333333"/>
          <c:y val="0.16558098206474189"/>
          <c:w val="0.28393175853018371"/>
          <c:h val="0.238739337270341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64272365362613"/>
          <c:y val="3.125E-2"/>
          <c:w val="0.74244296386028674"/>
          <c:h val="0.934461395450568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'Example 6'!$G$1</c:f>
              <c:strCache>
                <c:ptCount val="1"/>
                <c:pt idx="0">
                  <c:v>x_1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'Example 6'!$F$2:$F$102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6'!$G$2:$G$102</c:f>
              <c:numCache>
                <c:formatCode>General</c:formatCode>
                <c:ptCount val="101"/>
                <c:pt idx="0">
                  <c:v>4</c:v>
                </c:pt>
                <c:pt idx="1">
                  <c:v>3.9069498637060991</c:v>
                </c:pt>
                <c:pt idx="2">
                  <c:v>3.8148613382291527</c:v>
                </c:pt>
                <c:pt idx="3">
                  <c:v>3.7237622886132389</c:v>
                </c:pt>
                <c:pt idx="4">
                  <c:v>3.6336798887109576</c:v>
                </c:pt>
                <c:pt idx="5">
                  <c:v>3.5446114992716593</c:v>
                </c:pt>
                <c:pt idx="6">
                  <c:v>3.456576349650764</c:v>
                </c:pt>
                <c:pt idx="7">
                  <c:v>3.3696710033106472</c:v>
                </c:pt>
                <c:pt idx="8">
                  <c:v>3.2839127752295418</c:v>
                </c:pt>
                <c:pt idx="9">
                  <c:v>3.1993189803856792</c:v>
                </c:pt>
                <c:pt idx="10">
                  <c:v>3.1159069337572936</c:v>
                </c:pt>
                <c:pt idx="11">
                  <c:v>3.0336939503226157</c:v>
                </c:pt>
                <c:pt idx="12">
                  <c:v>2.9526973450598781</c:v>
                </c:pt>
                <c:pt idx="13">
                  <c:v>2.8729344329473148</c:v>
                </c:pt>
                <c:pt idx="14">
                  <c:v>2.7944225289631563</c:v>
                </c:pt>
                <c:pt idx="15">
                  <c:v>2.7171789480856363</c:v>
                </c:pt>
                <c:pt idx="16">
                  <c:v>2.6412210052929868</c:v>
                </c:pt>
                <c:pt idx="17">
                  <c:v>2.5665660155634402</c:v>
                </c:pt>
                <c:pt idx="18">
                  <c:v>2.4932312938752288</c:v>
                </c:pt>
                <c:pt idx="19">
                  <c:v>2.4212341552065855</c:v>
                </c:pt>
                <c:pt idx="20">
                  <c:v>2.3505919145357423</c:v>
                </c:pt>
                <c:pt idx="21">
                  <c:v>2.281321886840932</c:v>
                </c:pt>
                <c:pt idx="22">
                  <c:v>2.2134413871003864</c:v>
                </c:pt>
                <c:pt idx="23">
                  <c:v>2.1469677302923387</c:v>
                </c:pt>
                <c:pt idx="24">
                  <c:v>2.0818756589418386</c:v>
                </c:pt>
                <c:pt idx="25">
                  <c:v>2.0182171384010892</c:v>
                </c:pt>
                <c:pt idx="26">
                  <c:v>1.9560103188764888</c:v>
                </c:pt>
                <c:pt idx="27">
                  <c:v>1.8952534822106641</c:v>
                </c:pt>
                <c:pt idx="28">
                  <c:v>1.8359449102462424</c:v>
                </c:pt>
                <c:pt idx="29">
                  <c:v>1.7780828848258501</c:v>
                </c:pt>
                <c:pt idx="30">
                  <c:v>1.7216656877921137</c:v>
                </c:pt>
                <c:pt idx="31">
                  <c:v>1.66669160098766</c:v>
                </c:pt>
                <c:pt idx="32">
                  <c:v>1.6131589062551157</c:v>
                </c:pt>
                <c:pt idx="33">
                  <c:v>1.5610658854371076</c:v>
                </c:pt>
                <c:pt idx="34">
                  <c:v>1.5104108203762621</c:v>
                </c:pt>
                <c:pt idx="35">
                  <c:v>1.4611919929152062</c:v>
                </c:pt>
                <c:pt idx="36">
                  <c:v>1.4134076848965664</c:v>
                </c:pt>
                <c:pt idx="37">
                  <c:v>1.3670530614791214</c:v>
                </c:pt>
                <c:pt idx="38">
                  <c:v>1.3220793900661447</c:v>
                </c:pt>
                <c:pt idx="39">
                  <c:v>1.2785431566388215</c:v>
                </c:pt>
                <c:pt idx="40">
                  <c:v>1.2364183057509917</c:v>
                </c:pt>
                <c:pt idx="41">
                  <c:v>1.1956787819564951</c:v>
                </c:pt>
                <c:pt idx="42">
                  <c:v>1.1562985298091721</c:v>
                </c:pt>
                <c:pt idx="43">
                  <c:v>1.1182514938628632</c:v>
                </c:pt>
                <c:pt idx="44">
                  <c:v>1.081511618671408</c:v>
                </c:pt>
                <c:pt idx="45">
                  <c:v>1.0460528487886469</c:v>
                </c:pt>
                <c:pt idx="46">
                  <c:v>1.0118491287684199</c:v>
                </c:pt>
                <c:pt idx="47">
                  <c:v>0.97887440316456742</c:v>
                </c:pt>
                <c:pt idx="48">
                  <c:v>0.94710261653092942</c:v>
                </c:pt>
                <c:pt idx="49">
                  <c:v>0.91650438606834128</c:v>
                </c:pt>
                <c:pt idx="50">
                  <c:v>0.88701650364411311</c:v>
                </c:pt>
                <c:pt idx="51">
                  <c:v>0.85865261634811441</c:v>
                </c:pt>
                <c:pt idx="52">
                  <c:v>0.83135683235375968</c:v>
                </c:pt>
                <c:pt idx="53">
                  <c:v>0.80507325983446343</c:v>
                </c:pt>
                <c:pt idx="54">
                  <c:v>0.77974600696364016</c:v>
                </c:pt>
                <c:pt idx="55">
                  <c:v>0.75531918191470426</c:v>
                </c:pt>
                <c:pt idx="56">
                  <c:v>0.73173689286107035</c:v>
                </c:pt>
                <c:pt idx="57">
                  <c:v>0.70894324797615282</c:v>
                </c:pt>
                <c:pt idx="58">
                  <c:v>0.68688235543336607</c:v>
                </c:pt>
                <c:pt idx="59">
                  <c:v>0.66549832340612458</c:v>
                </c:pt>
                <c:pt idx="60">
                  <c:v>0.64469899542391473</c:v>
                </c:pt>
                <c:pt idx="61">
                  <c:v>0.62446044958654479</c:v>
                </c:pt>
                <c:pt idx="62">
                  <c:v>0.60469347118476746</c:v>
                </c:pt>
                <c:pt idx="63">
                  <c:v>0.58530791951072225</c:v>
                </c:pt>
                <c:pt idx="64">
                  <c:v>0.5662136538565482</c:v>
                </c:pt>
                <c:pt idx="65">
                  <c:v>0.54732053351438481</c:v>
                </c:pt>
                <c:pt idx="66">
                  <c:v>0.52853841777637134</c:v>
                </c:pt>
                <c:pt idx="67">
                  <c:v>0.50977716593464728</c:v>
                </c:pt>
                <c:pt idx="68">
                  <c:v>0.4909357290818569</c:v>
                </c:pt>
                <c:pt idx="69">
                  <c:v>0.47191496768988939</c:v>
                </c:pt>
                <c:pt idx="70">
                  <c:v>0.45262592801842455</c:v>
                </c:pt>
                <c:pt idx="71">
                  <c:v>0.43293974916900468</c:v>
                </c:pt>
                <c:pt idx="72">
                  <c:v>0.41272757024317214</c:v>
                </c:pt>
                <c:pt idx="73">
                  <c:v>0.39186053034246926</c:v>
                </c:pt>
                <c:pt idx="74">
                  <c:v>0.37020976856843846</c:v>
                </c:pt>
                <c:pt idx="75">
                  <c:v>0.34764642402262208</c:v>
                </c:pt>
                <c:pt idx="76">
                  <c:v>0.32402580900525468</c:v>
                </c:pt>
                <c:pt idx="77">
                  <c:v>0.29922086843638762</c:v>
                </c:pt>
                <c:pt idx="78">
                  <c:v>0.27308185597380008</c:v>
                </c:pt>
                <c:pt idx="79">
                  <c:v>0.24543691456977759</c:v>
                </c:pt>
                <c:pt idx="80">
                  <c:v>0.21611418717660552</c:v>
                </c:pt>
                <c:pt idx="81">
                  <c:v>0.18494181674656929</c:v>
                </c:pt>
                <c:pt idx="82">
                  <c:v>0.15174794623195431</c:v>
                </c:pt>
                <c:pt idx="83">
                  <c:v>0.11635134486009849</c:v>
                </c:pt>
                <c:pt idx="84">
                  <c:v>7.8571432911908518E-2</c:v>
                </c:pt>
                <c:pt idx="85">
                  <c:v>3.8204745526518313E-2</c:v>
                </c:pt>
                <c:pt idx="86">
                  <c:v>-4.9627039161786735E-3</c:v>
                </c:pt>
                <c:pt idx="87">
                  <c:v>-5.1144902036288978E-2</c:v>
                </c:pt>
                <c:pt idx="88">
                  <c:v>-0.10055823632723737</c:v>
                </c:pt>
                <c:pt idx="89">
                  <c:v>-0.1534260148858497</c:v>
                </c:pt>
                <c:pt idx="90">
                  <c:v>-0.20998661187796946</c:v>
                </c:pt>
                <c:pt idx="91">
                  <c:v>-0.27049150767066432</c:v>
                </c:pt>
                <c:pt idx="92">
                  <c:v>-0.335193485844547</c:v>
                </c:pt>
                <c:pt idx="93">
                  <c:v>-0.40435105712976471</c:v>
                </c:pt>
                <c:pt idx="94">
                  <c:v>-0.47823327891644968</c:v>
                </c:pt>
                <c:pt idx="95">
                  <c:v>-0.55712932558051964</c:v>
                </c:pt>
                <c:pt idx="96">
                  <c:v>-0.64132875891002383</c:v>
                </c:pt>
                <c:pt idx="97">
                  <c:v>-0.731129855840295</c:v>
                </c:pt>
                <c:pt idx="98">
                  <c:v>-0.82683729276230555</c:v>
                </c:pt>
                <c:pt idx="99">
                  <c:v>-0.9287816845523571</c:v>
                </c:pt>
                <c:pt idx="100">
                  <c:v>-1.0372936460867432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DE-42AD-ACE1-6A26872F491F}"/>
            </c:ext>
          </c:extLst>
        </c:ser>
        <c:ser>
          <c:idx val="1"/>
          <c:order val="1"/>
          <c:tx>
            <c:strRef>
              <c:f>'Example 6'!$H$1</c:f>
              <c:strCache>
                <c:ptCount val="1"/>
                <c:pt idx="0">
                  <c:v>x_2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'Example 6'!$F$2:$F$102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6'!$H$2:$H$102</c:f>
              <c:numCache>
                <c:formatCode>General</c:formatCode>
                <c:ptCount val="101"/>
                <c:pt idx="0">
                  <c:v>-4</c:v>
                </c:pt>
                <c:pt idx="1">
                  <c:v>-3.9904455081364909</c:v>
                </c:pt>
                <c:pt idx="2">
                  <c:v>-3.9808529204085588</c:v>
                </c:pt>
                <c:pt idx="3">
                  <c:v>-3.9712372113246612</c:v>
                </c:pt>
                <c:pt idx="4">
                  <c:v>-3.9616138374970356</c:v>
                </c:pt>
                <c:pt idx="5">
                  <c:v>-3.9520113708550366</c:v>
                </c:pt>
                <c:pt idx="6">
                  <c:v>-3.9424480379387732</c:v>
                </c:pt>
                <c:pt idx="7">
                  <c:v>-3.9329091464683943</c:v>
                </c:pt>
                <c:pt idx="8">
                  <c:v>-3.9234154618907908</c:v>
                </c:pt>
                <c:pt idx="9">
                  <c:v>-3.9139877496528541</c:v>
                </c:pt>
                <c:pt idx="10">
                  <c:v>-3.9046467752014746</c:v>
                </c:pt>
                <c:pt idx="11">
                  <c:v>-3.8954133039835432</c:v>
                </c:pt>
                <c:pt idx="12">
                  <c:v>-3.8863081014459508</c:v>
                </c:pt>
                <c:pt idx="13">
                  <c:v>-3.8773519330355883</c:v>
                </c:pt>
                <c:pt idx="14">
                  <c:v>-3.8685655641993462</c:v>
                </c:pt>
                <c:pt idx="15">
                  <c:v>-3.8599697603841157</c:v>
                </c:pt>
                <c:pt idx="16">
                  <c:v>-3.8515852870367877</c:v>
                </c:pt>
                <c:pt idx="17">
                  <c:v>-3.8434329096042528</c:v>
                </c:pt>
                <c:pt idx="18">
                  <c:v>-3.8355333935334022</c:v>
                </c:pt>
                <c:pt idx="19">
                  <c:v>-3.8279075042711264</c:v>
                </c:pt>
                <c:pt idx="20">
                  <c:v>-3.8205760072643162</c:v>
                </c:pt>
                <c:pt idx="21">
                  <c:v>-3.8135596679598627</c:v>
                </c:pt>
                <c:pt idx="22">
                  <c:v>-3.8068792518046566</c:v>
                </c:pt>
                <c:pt idx="23">
                  <c:v>-3.8005555242455888</c:v>
                </c:pt>
                <c:pt idx="24">
                  <c:v>-3.7946194740540014</c:v>
                </c:pt>
                <c:pt idx="25">
                  <c:v>-3.7890874103907355</c:v>
                </c:pt>
                <c:pt idx="26">
                  <c:v>-3.7839819334647031</c:v>
                </c:pt>
                <c:pt idx="27">
                  <c:v>-3.779329927493805</c:v>
                </c:pt>
                <c:pt idx="28">
                  <c:v>-3.7751582766959415</c:v>
                </c:pt>
                <c:pt idx="29">
                  <c:v>-3.7714938652890138</c:v>
                </c:pt>
                <c:pt idx="30">
                  <c:v>-3.768363577490923</c:v>
                </c:pt>
                <c:pt idx="31">
                  <c:v>-3.7657942975195695</c:v>
                </c:pt>
                <c:pt idx="32">
                  <c:v>-3.763812909592855</c:v>
                </c:pt>
                <c:pt idx="33">
                  <c:v>-3.7624462979286792</c:v>
                </c:pt>
                <c:pt idx="34">
                  <c:v>-3.761721346744944</c:v>
                </c:pt>
                <c:pt idx="35">
                  <c:v>-3.7616649402595499</c:v>
                </c:pt>
                <c:pt idx="36">
                  <c:v>-3.7623039626903978</c:v>
                </c:pt>
                <c:pt idx="37">
                  <c:v>-3.7636655291861678</c:v>
                </c:pt>
                <c:pt idx="38">
                  <c:v>-3.7657810806103416</c:v>
                </c:pt>
                <c:pt idx="39">
                  <c:v>-3.7686752835769082</c:v>
                </c:pt>
                <c:pt idx="40">
                  <c:v>-3.7723784646749254</c:v>
                </c:pt>
                <c:pt idx="41">
                  <c:v>-3.7769209504934502</c:v>
                </c:pt>
                <c:pt idx="42">
                  <c:v>-3.7823330676215394</c:v>
                </c:pt>
                <c:pt idx="43">
                  <c:v>-3.7886451426482504</c:v>
                </c:pt>
                <c:pt idx="44">
                  <c:v>-3.7958875021626395</c:v>
                </c:pt>
                <c:pt idx="45">
                  <c:v>-3.804090472753765</c:v>
                </c:pt>
                <c:pt idx="46">
                  <c:v>-3.8132843810106829</c:v>
                </c:pt>
                <c:pt idx="47">
                  <c:v>-3.823499553522451</c:v>
                </c:pt>
                <c:pt idx="48">
                  <c:v>-3.8347663168781261</c:v>
                </c:pt>
                <c:pt idx="49">
                  <c:v>-3.8471148794523859</c:v>
                </c:pt>
                <c:pt idx="50">
                  <c:v>-3.8605752585059996</c:v>
                </c:pt>
                <c:pt idx="51">
                  <c:v>-3.8751811369468232</c:v>
                </c:pt>
                <c:pt idx="52">
                  <c:v>-3.890963312243255</c:v>
                </c:pt>
                <c:pt idx="53">
                  <c:v>-3.9079525818636913</c:v>
                </c:pt>
                <c:pt idx="54">
                  <c:v>-3.9261797432765291</c:v>
                </c:pt>
                <c:pt idx="55">
                  <c:v>-3.9456755939501664</c:v>
                </c:pt>
                <c:pt idx="56">
                  <c:v>-3.9664709313529998</c:v>
                </c:pt>
                <c:pt idx="57">
                  <c:v>-3.9885965529534264</c:v>
                </c:pt>
                <c:pt idx="58">
                  <c:v>-4.0120832562198432</c:v>
                </c:pt>
                <c:pt idx="59">
                  <c:v>-4.0369618386206483</c:v>
                </c:pt>
                <c:pt idx="60">
                  <c:v>-4.0632593801079571</c:v>
                </c:pt>
                <c:pt idx="61">
                  <c:v>-4.0910122383196743</c:v>
                </c:pt>
                <c:pt idx="62">
                  <c:v>-4.120248559894705</c:v>
                </c:pt>
                <c:pt idx="63">
                  <c:v>-4.1509963785935726</c:v>
                </c:pt>
                <c:pt idx="64">
                  <c:v>-4.1832837281767992</c:v>
                </c:pt>
                <c:pt idx="65">
                  <c:v>-4.2171386424049082</c:v>
                </c:pt>
                <c:pt idx="66">
                  <c:v>-4.2525891550384234</c:v>
                </c:pt>
                <c:pt idx="67">
                  <c:v>-4.2896632998378674</c:v>
                </c:pt>
                <c:pt idx="68">
                  <c:v>-4.3283870520791625</c:v>
                </c:pt>
                <c:pt idx="69">
                  <c:v>-4.3687877161080362</c:v>
                </c:pt>
                <c:pt idx="70">
                  <c:v>-4.410894987637473</c:v>
                </c:pt>
                <c:pt idx="71">
                  <c:v>-4.4547307775035456</c:v>
                </c:pt>
                <c:pt idx="72">
                  <c:v>-4.5003169965423266</c:v>
                </c:pt>
                <c:pt idx="73">
                  <c:v>-4.5476755555898887</c:v>
                </c:pt>
                <c:pt idx="74">
                  <c:v>-4.5968283654823052</c:v>
                </c:pt>
                <c:pt idx="75">
                  <c:v>-4.647797337055648</c:v>
                </c:pt>
                <c:pt idx="76">
                  <c:v>-4.7006005065570182</c:v>
                </c:pt>
                <c:pt idx="77">
                  <c:v>-4.7552613868222577</c:v>
                </c:pt>
                <c:pt idx="78">
                  <c:v>-4.8117979324371944</c:v>
                </c:pt>
                <c:pt idx="79">
                  <c:v>-4.8702224654129589</c:v>
                </c:pt>
                <c:pt idx="80">
                  <c:v>-4.9305473077606816</c:v>
                </c:pt>
                <c:pt idx="81">
                  <c:v>-4.9927847814914932</c:v>
                </c:pt>
                <c:pt idx="82">
                  <c:v>-5.056947208616525</c:v>
                </c:pt>
                <c:pt idx="83">
                  <c:v>-5.1230442248417809</c:v>
                </c:pt>
                <c:pt idx="84">
                  <c:v>-5.1910865310580139</c:v>
                </c:pt>
                <c:pt idx="85">
                  <c:v>-5.2610780217089523</c:v>
                </c:pt>
                <c:pt idx="86">
                  <c:v>-5.3330193938322648</c:v>
                </c:pt>
                <c:pt idx="87">
                  <c:v>-5.4069113444656232</c:v>
                </c:pt>
                <c:pt idx="88">
                  <c:v>-5.482753777408349</c:v>
                </c:pt>
                <c:pt idx="89">
                  <c:v>-5.5605446951276285</c:v>
                </c:pt>
                <c:pt idx="90">
                  <c:v>-5.6402773259847221</c:v>
                </c:pt>
                <c:pt idx="91">
                  <c:v>-5.7219404613328608</c:v>
                </c:pt>
                <c:pt idx="92">
                  <c:v>-5.8055224152416693</c:v>
                </c:pt>
                <c:pt idx="93">
                  <c:v>-5.8910096284340518</c:v>
                </c:pt>
                <c:pt idx="94">
                  <c:v>-5.9783850142756707</c:v>
                </c:pt>
                <c:pt idx="95">
                  <c:v>-6.0676241037190488</c:v>
                </c:pt>
                <c:pt idx="96">
                  <c:v>-6.1587022734890136</c:v>
                </c:pt>
                <c:pt idx="97">
                  <c:v>-6.2515916310044952</c:v>
                </c:pt>
                <c:pt idx="98">
                  <c:v>-6.346262143742357</c:v>
                </c:pt>
                <c:pt idx="99">
                  <c:v>-6.4426734659332938</c:v>
                </c:pt>
                <c:pt idx="100">
                  <c:v>-6.5407852518079928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FDE-42AD-ACE1-6A26872F4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911272"/>
        <c:axId val="640907352"/>
      </c:scatterChart>
      <c:scatterChart>
        <c:scatterStyle val="smoothMarker"/>
        <c:varyColors val="0"/>
        <c:ser>
          <c:idx val="3"/>
          <c:order val="2"/>
          <c:tx>
            <c:strRef>
              <c:f>'Example 6'!$J$1</c:f>
              <c:strCache>
                <c:ptCount val="1"/>
                <c:pt idx="0">
                  <c:v>u1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'Example 6'!$F$2:$F$102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6'!$J$2:$J$102</c:f>
              <c:numCache>
                <c:formatCode>General</c:formatCode>
                <c:ptCount val="101"/>
                <c:pt idx="0">
                  <c:v>-17.352114206543263</c:v>
                </c:pt>
                <c:pt idx="1">
                  <c:v>-16.987806969012961</c:v>
                </c:pt>
                <c:pt idx="2">
                  <c:v>-16.623587855942411</c:v>
                </c:pt>
                <c:pt idx="3">
                  <c:v>-16.259581668336047</c:v>
                </c:pt>
                <c:pt idx="4">
                  <c:v>-15.895913207198301</c:v>
                </c:pt>
                <c:pt idx="5">
                  <c:v>-15.53270727353361</c:v>
                </c:pt>
                <c:pt idx="6">
                  <c:v>-15.170088668346411</c:v>
                </c:pt>
                <c:pt idx="7">
                  <c:v>-14.808182192641139</c:v>
                </c:pt>
                <c:pt idx="8">
                  <c:v>-14.447112647422227</c:v>
                </c:pt>
                <c:pt idx="9">
                  <c:v>-14.087004833694111</c:v>
                </c:pt>
                <c:pt idx="10">
                  <c:v>-13.727983552461229</c:v>
                </c:pt>
                <c:pt idx="11">
                  <c:v>-13.370173604728015</c:v>
                </c:pt>
                <c:pt idx="12">
                  <c:v>-13.013699791498903</c:v>
                </c:pt>
                <c:pt idx="13">
                  <c:v>-12.658686913778331</c:v>
                </c:pt>
                <c:pt idx="14">
                  <c:v>-12.305259772570732</c:v>
                </c:pt>
                <c:pt idx="15">
                  <c:v>-11.953543168880543</c:v>
                </c:pt>
                <c:pt idx="16">
                  <c:v>-11.603661903712199</c:v>
                </c:pt>
                <c:pt idx="17">
                  <c:v>-11.255740778070132</c:v>
                </c:pt>
                <c:pt idx="18">
                  <c:v>-10.909904592958783</c:v>
                </c:pt>
                <c:pt idx="19">
                  <c:v>-10.566278149382583</c:v>
                </c:pt>
                <c:pt idx="20">
                  <c:v>-10.224986248345971</c:v>
                </c:pt>
                <c:pt idx="21">
                  <c:v>-9.8861536908533818</c:v>
                </c:pt>
                <c:pt idx="22">
                  <c:v>-9.5499052779092466</c:v>
                </c:pt>
                <c:pt idx="23">
                  <c:v>-9.2163658105180062</c:v>
                </c:pt>
                <c:pt idx="24">
                  <c:v>-8.8856600896840927</c:v>
                </c:pt>
                <c:pt idx="25">
                  <c:v>-8.5579129164119419</c:v>
                </c:pt>
                <c:pt idx="26">
                  <c:v>-8.2332490917059911</c:v>
                </c:pt>
                <c:pt idx="27">
                  <c:v>-7.9117934165706707</c:v>
                </c:pt>
                <c:pt idx="28">
                  <c:v>-7.5936706920104218</c:v>
                </c:pt>
                <c:pt idx="29">
                  <c:v>-7.2790057190296764</c:v>
                </c:pt>
                <c:pt idx="30">
                  <c:v>-6.967923298632873</c:v>
                </c:pt>
                <c:pt idx="31">
                  <c:v>-6.6605482318244444</c:v>
                </c:pt>
                <c:pt idx="32">
                  <c:v>-6.3570053196088248</c:v>
                </c:pt>
                <c:pt idx="33">
                  <c:v>-6.0574193629904531</c:v>
                </c:pt>
                <c:pt idx="34">
                  <c:v>-5.7619151629737635</c:v>
                </c:pt>
                <c:pt idx="35">
                  <c:v>-5.470617520563188</c:v>
                </c:pt>
                <c:pt idx="36">
                  <c:v>-5.1836512367631675</c:v>
                </c:pt>
                <c:pt idx="37">
                  <c:v>-4.9011411125781352</c:v>
                </c:pt>
                <c:pt idx="38">
                  <c:v>-4.6232119490125232</c:v>
                </c:pt>
                <c:pt idx="39">
                  <c:v>-4.3499885470707715</c:v>
                </c:pt>
                <c:pt idx="40">
                  <c:v>-4.0815957077573142</c:v>
                </c:pt>
                <c:pt idx="41">
                  <c:v>-3.8181582320765841</c:v>
                </c:pt>
                <c:pt idx="42">
                  <c:v>-3.5598009210330206</c:v>
                </c:pt>
                <c:pt idx="43">
                  <c:v>-3.3066485756310566</c:v>
                </c:pt>
                <c:pt idx="44">
                  <c:v>-3.0588259968751261</c:v>
                </c:pt>
                <c:pt idx="45">
                  <c:v>-2.8164579857696688</c:v>
                </c:pt>
                <c:pt idx="46">
                  <c:v>-2.5796693433191171</c:v>
                </c:pt>
                <c:pt idx="47">
                  <c:v>-2.3485848705279069</c:v>
                </c:pt>
                <c:pt idx="48">
                  <c:v>-2.1233293684004702</c:v>
                </c:pt>
                <c:pt idx="49">
                  <c:v>-1.9040276379412497</c:v>
                </c:pt>
                <c:pt idx="50">
                  <c:v>-1.6908044801546795</c:v>
                </c:pt>
                <c:pt idx="51">
                  <c:v>-1.4837846960451895</c:v>
                </c:pt>
                <c:pt idx="52">
                  <c:v>-1.2830930866172141</c:v>
                </c:pt>
                <c:pt idx="53">
                  <c:v>-1.088854452875196</c:v>
                </c:pt>
                <c:pt idx="54">
                  <c:v>-0.90119359582356751</c:v>
                </c:pt>
                <c:pt idx="55">
                  <c:v>-0.72023531646676275</c:v>
                </c:pt>
                <c:pt idx="56">
                  <c:v>-0.5461044158092192</c:v>
                </c:pt>
                <c:pt idx="57">
                  <c:v>-0.37892569485536987</c:v>
                </c:pt>
                <c:pt idx="58">
                  <c:v>-0.21882395460964865</c:v>
                </c:pt>
                <c:pt idx="59">
                  <c:v>-6.5923996076495683E-2</c:v>
                </c:pt>
                <c:pt idx="60">
                  <c:v>7.9649379739654691E-2</c:v>
                </c:pt>
                <c:pt idx="61">
                  <c:v>0.21777137183436857</c:v>
                </c:pt>
                <c:pt idx="62">
                  <c:v>0.34831717920320937</c:v>
                </c:pt>
                <c:pt idx="63">
                  <c:v>0.47116200084174675</c:v>
                </c:pt>
                <c:pt idx="64">
                  <c:v>0.58618103574553704</c:v>
                </c:pt>
                <c:pt idx="65">
                  <c:v>0.69324948291014987</c:v>
                </c:pt>
                <c:pt idx="66">
                  <c:v>0.79224254133114957</c:v>
                </c:pt>
                <c:pt idx="67">
                  <c:v>0.88303541000409869</c:v>
                </c:pt>
                <c:pt idx="68">
                  <c:v>0.96550328792456241</c:v>
                </c:pt>
                <c:pt idx="69">
                  <c:v>1.0395213740881122</c:v>
                </c:pt>
                <c:pt idx="70">
                  <c:v>1.1049648674903025</c:v>
                </c:pt>
                <c:pt idx="71">
                  <c:v>1.1617089671267005</c:v>
                </c:pt>
                <c:pt idx="72">
                  <c:v>1.2096288719928738</c:v>
                </c:pt>
                <c:pt idx="73">
                  <c:v>1.248599781084387</c:v>
                </c:pt>
                <c:pt idx="74">
                  <c:v>1.2784968933968006</c:v>
                </c:pt>
                <c:pt idx="75">
                  <c:v>1.2991954079256853</c:v>
                </c:pt>
                <c:pt idx="76">
                  <c:v>1.3105705236666019</c:v>
                </c:pt>
                <c:pt idx="77">
                  <c:v>1.312497439615111</c:v>
                </c:pt>
                <c:pt idx="78">
                  <c:v>1.3048513547667877</c:v>
                </c:pt>
                <c:pt idx="79">
                  <c:v>1.2875074681171874</c:v>
                </c:pt>
                <c:pt idx="80">
                  <c:v>1.2603409786618798</c:v>
                </c:pt>
                <c:pt idx="81">
                  <c:v>1.2232270853964291</c:v>
                </c:pt>
                <c:pt idx="82">
                  <c:v>1.1760409873163944</c:v>
                </c:pt>
                <c:pt idx="83">
                  <c:v>1.1186578834173453</c:v>
                </c:pt>
                <c:pt idx="84">
                  <c:v>1.0509529726948461</c:v>
                </c:pt>
                <c:pt idx="85">
                  <c:v>0.9728014541444594</c:v>
                </c:pt>
                <c:pt idx="86">
                  <c:v>0.8840785267617548</c:v>
                </c:pt>
                <c:pt idx="87">
                  <c:v>0.78465938954229486</c:v>
                </c:pt>
                <c:pt idx="88">
                  <c:v>0.67441924148163324</c:v>
                </c:pt>
                <c:pt idx="89">
                  <c:v>0.55323328157535023</c:v>
                </c:pt>
                <c:pt idx="90">
                  <c:v>0.42097670881901017</c:v>
                </c:pt>
                <c:pt idx="91">
                  <c:v>0.27752472220816671</c:v>
                </c:pt>
                <c:pt idx="92">
                  <c:v>0.12275252073838772</c:v>
                </c:pt>
                <c:pt idx="93">
                  <c:v>-4.346469659476071E-2</c:v>
                </c:pt>
                <c:pt idx="94">
                  <c:v>-0.2212517307957107</c:v>
                </c:pt>
                <c:pt idx="95">
                  <c:v>-0.41073338286890149</c:v>
                </c:pt>
                <c:pt idx="96">
                  <c:v>-0.61203445381876875</c:v>
                </c:pt>
                <c:pt idx="97">
                  <c:v>-0.82527974464975173</c:v>
                </c:pt>
                <c:pt idx="98">
                  <c:v>-1.0505940563662719</c:v>
                </c:pt>
                <c:pt idx="99">
                  <c:v>-1.2881021899727756</c:v>
                </c:pt>
                <c:pt idx="100">
                  <c:v>-1.5379289464736772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FDE-42AD-ACE1-6A26872F491F}"/>
            </c:ext>
          </c:extLst>
        </c:ser>
        <c:ser>
          <c:idx val="4"/>
          <c:order val="3"/>
          <c:tx>
            <c:strRef>
              <c:f>'Example 6'!$K$1</c:f>
              <c:strCache>
                <c:ptCount val="1"/>
                <c:pt idx="0">
                  <c:v>u2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'Example 6'!$F$2:$F$102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6'!$K$2:$K$102</c:f>
              <c:numCache>
                <c:formatCode>General</c:formatCode>
                <c:ptCount val="101"/>
                <c:pt idx="0">
                  <c:v>12.953081449603733</c:v>
                </c:pt>
                <c:pt idx="1">
                  <c:v>12.845440587631291</c:v>
                </c:pt>
                <c:pt idx="2">
                  <c:v>12.737222250383475</c:v>
                </c:pt>
                <c:pt idx="3">
                  <c:v>12.628443870929585</c:v>
                </c:pt>
                <c:pt idx="4">
                  <c:v>12.519122882338923</c:v>
                </c:pt>
                <c:pt idx="5">
                  <c:v>12.409276717680783</c:v>
                </c:pt>
                <c:pt idx="6">
                  <c:v>12.298922810024465</c:v>
                </c:pt>
                <c:pt idx="7">
                  <c:v>12.188078592439267</c:v>
                </c:pt>
                <c:pt idx="8">
                  <c:v>12.076761497994488</c:v>
                </c:pt>
                <c:pt idx="9">
                  <c:v>11.964988959759427</c:v>
                </c:pt>
                <c:pt idx="10">
                  <c:v>11.852778410803383</c:v>
                </c:pt>
                <c:pt idx="11">
                  <c:v>11.740147284195656</c:v>
                </c:pt>
                <c:pt idx="12">
                  <c:v>11.627113013005539</c:v>
                </c:pt>
                <c:pt idx="13">
                  <c:v>11.513693030302337</c:v>
                </c:pt>
                <c:pt idx="14">
                  <c:v>11.399904769155347</c:v>
                </c:pt>
                <c:pt idx="15">
                  <c:v>11.285765662633864</c:v>
                </c:pt>
                <c:pt idx="16">
                  <c:v>11.171293143807189</c:v>
                </c:pt>
                <c:pt idx="17">
                  <c:v>11.056504645744623</c:v>
                </c:pt>
                <c:pt idx="18">
                  <c:v>10.941417601515461</c:v>
                </c:pt>
                <c:pt idx="19">
                  <c:v>10.826049444189001</c:v>
                </c:pt>
                <c:pt idx="20">
                  <c:v>10.710417606834547</c:v>
                </c:pt>
                <c:pt idx="21">
                  <c:v>10.594539522521391</c:v>
                </c:pt>
                <c:pt idx="22">
                  <c:v>10.478432624318836</c:v>
                </c:pt>
                <c:pt idx="23">
                  <c:v>10.362114345296177</c:v>
                </c:pt>
                <c:pt idx="24">
                  <c:v>10.24560211852272</c:v>
                </c:pt>
                <c:pt idx="25">
                  <c:v>10.128913377067756</c:v>
                </c:pt>
                <c:pt idx="26">
                  <c:v>10.012065554000586</c:v>
                </c:pt>
                <c:pt idx="27">
                  <c:v>9.8950760823905046</c:v>
                </c:pt>
                <c:pt idx="28">
                  <c:v>9.7779623953068207</c:v>
                </c:pt>
                <c:pt idx="29">
                  <c:v>9.6607419258188223</c:v>
                </c:pt>
                <c:pt idx="30">
                  <c:v>9.5434321069958159</c:v>
                </c:pt>
                <c:pt idx="31">
                  <c:v>9.4260503719070954</c:v>
                </c:pt>
                <c:pt idx="32">
                  <c:v>9.30861415362196</c:v>
                </c:pt>
                <c:pt idx="33">
                  <c:v>9.1911408852097072</c:v>
                </c:pt>
                <c:pt idx="34">
                  <c:v>9.0736479997396398</c:v>
                </c:pt>
                <c:pt idx="35">
                  <c:v>8.9561529302810534</c:v>
                </c:pt>
                <c:pt idx="36">
                  <c:v>8.8386731099032456</c:v>
                </c:pt>
                <c:pt idx="37">
                  <c:v>8.7212259716755192</c:v>
                </c:pt>
                <c:pt idx="38">
                  <c:v>8.6038289486671662</c:v>
                </c:pt>
                <c:pt idx="39">
                  <c:v>8.486499473947493</c:v>
                </c:pt>
                <c:pt idx="40">
                  <c:v>8.3692549805857901</c:v>
                </c:pt>
                <c:pt idx="41">
                  <c:v>8.2521129016513637</c:v>
                </c:pt>
                <c:pt idx="42">
                  <c:v>8.1350906702135095</c:v>
                </c:pt>
                <c:pt idx="43">
                  <c:v>8.0182057193415233</c:v>
                </c:pt>
                <c:pt idx="44">
                  <c:v>7.9014754821047042</c:v>
                </c:pt>
                <c:pt idx="45">
                  <c:v>7.784917391572356</c:v>
                </c:pt>
                <c:pt idx="46">
                  <c:v>7.6685488808137716</c:v>
                </c:pt>
                <c:pt idx="47">
                  <c:v>7.5523873828982531</c:v>
                </c:pt>
                <c:pt idx="48">
                  <c:v>7.4364503308950978</c:v>
                </c:pt>
                <c:pt idx="49">
                  <c:v>7.3207551578736041</c:v>
                </c:pt>
                <c:pt idx="50">
                  <c:v>7.2053192969030704</c:v>
                </c:pt>
                <c:pt idx="51">
                  <c:v>7.0901601810527968</c:v>
                </c:pt>
                <c:pt idx="52">
                  <c:v>6.9752952433920798</c:v>
                </c:pt>
                <c:pt idx="53">
                  <c:v>6.8607419169902197</c:v>
                </c:pt>
                <c:pt idx="54">
                  <c:v>6.746517634916513</c:v>
                </c:pt>
                <c:pt idx="55">
                  <c:v>6.6326398302402607</c:v>
                </c:pt>
                <c:pt idx="56">
                  <c:v>6.5191259360307603</c:v>
                </c:pt>
                <c:pt idx="57">
                  <c:v>6.405993385357311</c:v>
                </c:pt>
                <c:pt idx="58">
                  <c:v>6.2932596112892085</c:v>
                </c:pt>
                <c:pt idx="59">
                  <c:v>6.1809420468957565</c:v>
                </c:pt>
                <c:pt idx="60">
                  <c:v>6.0690581252462508</c:v>
                </c:pt>
                <c:pt idx="61">
                  <c:v>5.9576252794099887</c:v>
                </c:pt>
                <c:pt idx="62">
                  <c:v>5.8466609424562703</c:v>
                </c:pt>
                <c:pt idx="63">
                  <c:v>5.736182547454395</c:v>
                </c:pt>
                <c:pt idx="64">
                  <c:v>5.6262075274736603</c:v>
                </c:pt>
                <c:pt idx="65">
                  <c:v>5.5167533155833643</c:v>
                </c:pt>
                <c:pt idx="66">
                  <c:v>5.4078373448528065</c:v>
                </c:pt>
                <c:pt idx="67">
                  <c:v>5.2994770483512852</c:v>
                </c:pt>
                <c:pt idx="68">
                  <c:v>5.1916898591480996</c:v>
                </c:pt>
                <c:pt idx="69">
                  <c:v>5.0844932103125471</c:v>
                </c:pt>
                <c:pt idx="70">
                  <c:v>4.977904534913927</c:v>
                </c:pt>
                <c:pt idx="71">
                  <c:v>4.8719412660215387</c:v>
                </c:pt>
                <c:pt idx="72">
                  <c:v>4.7666208367046785</c:v>
                </c:pt>
                <c:pt idx="73">
                  <c:v>4.6619606800326476</c:v>
                </c:pt>
                <c:pt idx="74">
                  <c:v>4.5579782290747435</c:v>
                </c:pt>
                <c:pt idx="75">
                  <c:v>4.4546909169002635</c:v>
                </c:pt>
                <c:pt idx="76">
                  <c:v>4.3521161765785088</c:v>
                </c:pt>
                <c:pt idx="77">
                  <c:v>4.2502714411787759</c:v>
                </c:pt>
                <c:pt idx="78">
                  <c:v>4.1491741437703649</c:v>
                </c:pt>
                <c:pt idx="79">
                  <c:v>4.0488417174225724</c:v>
                </c:pt>
                <c:pt idx="80">
                  <c:v>3.9492915952046994</c:v>
                </c:pt>
                <c:pt idx="81">
                  <c:v>3.850541210186043</c:v>
                </c:pt>
                <c:pt idx="82">
                  <c:v>3.752607995435902</c:v>
                </c:pt>
                <c:pt idx="83">
                  <c:v>3.6555093840235755</c:v>
                </c:pt>
                <c:pt idx="84">
                  <c:v>3.5592628090183611</c:v>
                </c:pt>
                <c:pt idx="85">
                  <c:v>3.4638857034895585</c:v>
                </c:pt>
                <c:pt idx="86">
                  <c:v>3.3693955005064655</c:v>
                </c:pt>
                <c:pt idx="87">
                  <c:v>3.275809633138381</c:v>
                </c:pt>
                <c:pt idx="88">
                  <c:v>3.1831455344546038</c:v>
                </c:pt>
                <c:pt idx="89">
                  <c:v>3.0914206375244322</c:v>
                </c:pt>
                <c:pt idx="90">
                  <c:v>3.000652375417165</c:v>
                </c:pt>
                <c:pt idx="91">
                  <c:v>2.9108581812020993</c:v>
                </c:pt>
                <c:pt idx="92">
                  <c:v>2.8220554879485364</c:v>
                </c:pt>
                <c:pt idx="93">
                  <c:v>2.7342617287257731</c:v>
                </c:pt>
                <c:pt idx="94">
                  <c:v>2.6474943366031094</c:v>
                </c:pt>
                <c:pt idx="95">
                  <c:v>2.5617707446498423</c:v>
                </c:pt>
                <c:pt idx="96">
                  <c:v>2.4771083859352716</c:v>
                </c:pt>
                <c:pt idx="97">
                  <c:v>2.3935246935286951</c:v>
                </c:pt>
                <c:pt idx="98">
                  <c:v>2.3110371004994117</c:v>
                </c:pt>
                <c:pt idx="99">
                  <c:v>2.2296630399167201</c:v>
                </c:pt>
                <c:pt idx="100">
                  <c:v>2.149419944849924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FDE-42AD-ACE1-6A26872F4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912056"/>
        <c:axId val="640912840"/>
      </c:scatterChart>
      <c:valAx>
        <c:axId val="6409112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907352"/>
        <c:crosses val="autoZero"/>
        <c:crossBetween val="midCat"/>
      </c:valAx>
      <c:valAx>
        <c:axId val="640907352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x_1,</a:t>
                </a:r>
                <a:r>
                  <a:rPr lang="en-US" sz="1400" baseline="0"/>
                  <a:t>   x_2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911272"/>
        <c:crosses val="autoZero"/>
        <c:crossBetween val="midCat"/>
      </c:valAx>
      <c:valAx>
        <c:axId val="6409128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u_1,   u_2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912056"/>
        <c:crosses val="max"/>
        <c:crossBetween val="midCat"/>
      </c:valAx>
      <c:valAx>
        <c:axId val="640912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09128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600858324662079"/>
          <c:y val="0.77126695100612419"/>
          <c:w val="0.29410385831948521"/>
          <c:h val="0.155968667979002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45144356955379E-2"/>
          <c:y val="5.0925925925925923E-2"/>
          <c:w val="0.8782659667541558"/>
          <c:h val="0.90740740740740744"/>
        </c:manualLayout>
      </c:layout>
      <c:scatterChart>
        <c:scatterStyle val="lineMarker"/>
        <c:varyColors val="0"/>
        <c:ser>
          <c:idx val="0"/>
          <c:order val="0"/>
          <c:tx>
            <c:v>Liu et al.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'Example 6'!$A$26:$A$40</c:f>
              <c:numCache>
                <c:formatCode>General</c:formatCode>
                <c:ptCount val="15"/>
                <c:pt idx="0">
                  <c:v>1.4184397163120499E-3</c:v>
                </c:pt>
                <c:pt idx="1">
                  <c:v>4.1134751773049601E-2</c:v>
                </c:pt>
                <c:pt idx="2">
                  <c:v>8.7943262411347506E-2</c:v>
                </c:pt>
                <c:pt idx="3">
                  <c:v>0.133333333333333</c:v>
                </c:pt>
                <c:pt idx="4">
                  <c:v>0.18723404255319101</c:v>
                </c:pt>
                <c:pt idx="5">
                  <c:v>0.25248226950354602</c:v>
                </c:pt>
                <c:pt idx="6">
                  <c:v>0.32198581560283601</c:v>
                </c:pt>
                <c:pt idx="7">
                  <c:v>0.4</c:v>
                </c:pt>
                <c:pt idx="8">
                  <c:v>0.49078014184397101</c:v>
                </c:pt>
                <c:pt idx="9">
                  <c:v>0.584397163120567</c:v>
                </c:pt>
                <c:pt idx="10">
                  <c:v>0.69078014184397096</c:v>
                </c:pt>
                <c:pt idx="11">
                  <c:v>0.79007092198581497</c:v>
                </c:pt>
                <c:pt idx="12">
                  <c:v>0.88085106382978695</c:v>
                </c:pt>
                <c:pt idx="13">
                  <c:v>0.95035460992907705</c:v>
                </c:pt>
                <c:pt idx="14">
                  <c:v>1</c:v>
                </c:pt>
              </c:numCache>
            </c:numRef>
          </c:xVal>
          <c:yVal>
            <c:numRef>
              <c:f>'Example 6'!$B$26:$B$40</c:f>
              <c:numCache>
                <c:formatCode>General</c:formatCode>
                <c:ptCount val="15"/>
                <c:pt idx="0">
                  <c:v>3.9909909909909902</c:v>
                </c:pt>
                <c:pt idx="1">
                  <c:v>3.5225225225225198</c:v>
                </c:pt>
                <c:pt idx="2">
                  <c:v>3.0270270270270201</c:v>
                </c:pt>
                <c:pt idx="3">
                  <c:v>2.6126126126126099</c:v>
                </c:pt>
                <c:pt idx="4">
                  <c:v>2.19819819819819</c:v>
                </c:pt>
                <c:pt idx="5">
                  <c:v>1.79279279279279</c:v>
                </c:pt>
                <c:pt idx="6">
                  <c:v>1.4504504504504401</c:v>
                </c:pt>
                <c:pt idx="7">
                  <c:v>1.15315315315315</c:v>
                </c:pt>
                <c:pt idx="8">
                  <c:v>0.87387387387387305</c:v>
                </c:pt>
                <c:pt idx="9">
                  <c:v>0.65765765765765705</c:v>
                </c:pt>
                <c:pt idx="10">
                  <c:v>0.40540540540540398</c:v>
                </c:pt>
                <c:pt idx="11">
                  <c:v>0.126126126126125</c:v>
                </c:pt>
                <c:pt idx="12">
                  <c:v>-0.20720720720720801</c:v>
                </c:pt>
                <c:pt idx="13">
                  <c:v>-0.54954954954955004</c:v>
                </c:pt>
                <c:pt idx="14">
                  <c:v>-0.87387387387387405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79-4EC0-9CD7-BE20B813FEEB}"/>
            </c:ext>
          </c:extLst>
        </c:ser>
        <c:ser>
          <c:idx val="1"/>
          <c:order val="1"/>
          <c:tx>
            <c:v>x1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'Example 6'!$F$2:$F$102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6'!$G$2:$G$102</c:f>
              <c:numCache>
                <c:formatCode>General</c:formatCode>
                <c:ptCount val="101"/>
                <c:pt idx="0">
                  <c:v>4</c:v>
                </c:pt>
                <c:pt idx="1">
                  <c:v>3.9069498637060991</c:v>
                </c:pt>
                <c:pt idx="2">
                  <c:v>3.8148613382291527</c:v>
                </c:pt>
                <c:pt idx="3">
                  <c:v>3.7237622886132389</c:v>
                </c:pt>
                <c:pt idx="4">
                  <c:v>3.6336798887109576</c:v>
                </c:pt>
                <c:pt idx="5">
                  <c:v>3.5446114992716593</c:v>
                </c:pt>
                <c:pt idx="6">
                  <c:v>3.456576349650764</c:v>
                </c:pt>
                <c:pt idx="7">
                  <c:v>3.3696710033106472</c:v>
                </c:pt>
                <c:pt idx="8">
                  <c:v>3.2839127752295418</c:v>
                </c:pt>
                <c:pt idx="9">
                  <c:v>3.1993189803856792</c:v>
                </c:pt>
                <c:pt idx="10">
                  <c:v>3.1159069337572936</c:v>
                </c:pt>
                <c:pt idx="11">
                  <c:v>3.0336939503226157</c:v>
                </c:pt>
                <c:pt idx="12">
                  <c:v>2.9526973450598781</c:v>
                </c:pt>
                <c:pt idx="13">
                  <c:v>2.8729344329473148</c:v>
                </c:pt>
                <c:pt idx="14">
                  <c:v>2.7944225289631563</c:v>
                </c:pt>
                <c:pt idx="15">
                  <c:v>2.7171789480856363</c:v>
                </c:pt>
                <c:pt idx="16">
                  <c:v>2.6412210052929868</c:v>
                </c:pt>
                <c:pt idx="17">
                  <c:v>2.5665660155634402</c:v>
                </c:pt>
                <c:pt idx="18">
                  <c:v>2.4932312938752288</c:v>
                </c:pt>
                <c:pt idx="19">
                  <c:v>2.4212341552065855</c:v>
                </c:pt>
                <c:pt idx="20">
                  <c:v>2.3505919145357423</c:v>
                </c:pt>
                <c:pt idx="21">
                  <c:v>2.281321886840932</c:v>
                </c:pt>
                <c:pt idx="22">
                  <c:v>2.2134413871003864</c:v>
                </c:pt>
                <c:pt idx="23">
                  <c:v>2.1469677302923387</c:v>
                </c:pt>
                <c:pt idx="24">
                  <c:v>2.0818756589418386</c:v>
                </c:pt>
                <c:pt idx="25">
                  <c:v>2.0182171384010892</c:v>
                </c:pt>
                <c:pt idx="26">
                  <c:v>1.9560103188764888</c:v>
                </c:pt>
                <c:pt idx="27">
                  <c:v>1.8952534822106641</c:v>
                </c:pt>
                <c:pt idx="28">
                  <c:v>1.8359449102462424</c:v>
                </c:pt>
                <c:pt idx="29">
                  <c:v>1.7780828848258501</c:v>
                </c:pt>
                <c:pt idx="30">
                  <c:v>1.7216656877921137</c:v>
                </c:pt>
                <c:pt idx="31">
                  <c:v>1.66669160098766</c:v>
                </c:pt>
                <c:pt idx="32">
                  <c:v>1.6131589062551157</c:v>
                </c:pt>
                <c:pt idx="33">
                  <c:v>1.5610658854371076</c:v>
                </c:pt>
                <c:pt idx="34">
                  <c:v>1.5104108203762621</c:v>
                </c:pt>
                <c:pt idx="35">
                  <c:v>1.4611919929152062</c:v>
                </c:pt>
                <c:pt idx="36">
                  <c:v>1.4134076848965664</c:v>
                </c:pt>
                <c:pt idx="37">
                  <c:v>1.3670530614791214</c:v>
                </c:pt>
                <c:pt idx="38">
                  <c:v>1.3220793900661447</c:v>
                </c:pt>
                <c:pt idx="39">
                  <c:v>1.2785431566388215</c:v>
                </c:pt>
                <c:pt idx="40">
                  <c:v>1.2364183057509917</c:v>
                </c:pt>
                <c:pt idx="41">
                  <c:v>1.1956787819564951</c:v>
                </c:pt>
                <c:pt idx="42">
                  <c:v>1.1562985298091721</c:v>
                </c:pt>
                <c:pt idx="43">
                  <c:v>1.1182514938628632</c:v>
                </c:pt>
                <c:pt idx="44">
                  <c:v>1.081511618671408</c:v>
                </c:pt>
                <c:pt idx="45">
                  <c:v>1.0460528487886469</c:v>
                </c:pt>
                <c:pt idx="46">
                  <c:v>1.0118491287684199</c:v>
                </c:pt>
                <c:pt idx="47">
                  <c:v>0.97887440316456742</c:v>
                </c:pt>
                <c:pt idx="48">
                  <c:v>0.94710261653092942</c:v>
                </c:pt>
                <c:pt idx="49">
                  <c:v>0.91650438606834128</c:v>
                </c:pt>
                <c:pt idx="50">
                  <c:v>0.88701650364411311</c:v>
                </c:pt>
                <c:pt idx="51">
                  <c:v>0.85865261634811441</c:v>
                </c:pt>
                <c:pt idx="52">
                  <c:v>0.83135683235375968</c:v>
                </c:pt>
                <c:pt idx="53">
                  <c:v>0.80507325983446343</c:v>
                </c:pt>
                <c:pt idx="54">
                  <c:v>0.77974600696364016</c:v>
                </c:pt>
                <c:pt idx="55">
                  <c:v>0.75531918191470426</c:v>
                </c:pt>
                <c:pt idx="56">
                  <c:v>0.73173689286107035</c:v>
                </c:pt>
                <c:pt idx="57">
                  <c:v>0.70894324797615282</c:v>
                </c:pt>
                <c:pt idx="58">
                  <c:v>0.68688235543336607</c:v>
                </c:pt>
                <c:pt idx="59">
                  <c:v>0.66549832340612458</c:v>
                </c:pt>
                <c:pt idx="60">
                  <c:v>0.64469899542391473</c:v>
                </c:pt>
                <c:pt idx="61">
                  <c:v>0.62446044958654479</c:v>
                </c:pt>
                <c:pt idx="62">
                  <c:v>0.60469347118476746</c:v>
                </c:pt>
                <c:pt idx="63">
                  <c:v>0.58530791951072225</c:v>
                </c:pt>
                <c:pt idx="64">
                  <c:v>0.5662136538565482</c:v>
                </c:pt>
                <c:pt idx="65">
                  <c:v>0.54732053351438481</c:v>
                </c:pt>
                <c:pt idx="66">
                  <c:v>0.52853841777637134</c:v>
                </c:pt>
                <c:pt idx="67">
                  <c:v>0.50977716593464728</c:v>
                </c:pt>
                <c:pt idx="68">
                  <c:v>0.4909357290818569</c:v>
                </c:pt>
                <c:pt idx="69">
                  <c:v>0.47191496768988939</c:v>
                </c:pt>
                <c:pt idx="70">
                  <c:v>0.45262592801842455</c:v>
                </c:pt>
                <c:pt idx="71">
                  <c:v>0.43293974916900468</c:v>
                </c:pt>
                <c:pt idx="72">
                  <c:v>0.41272757024317214</c:v>
                </c:pt>
                <c:pt idx="73">
                  <c:v>0.39186053034246926</c:v>
                </c:pt>
                <c:pt idx="74">
                  <c:v>0.37020976856843846</c:v>
                </c:pt>
                <c:pt idx="75">
                  <c:v>0.34764642402262208</c:v>
                </c:pt>
                <c:pt idx="76">
                  <c:v>0.32402580900525468</c:v>
                </c:pt>
                <c:pt idx="77">
                  <c:v>0.29922086843638762</c:v>
                </c:pt>
                <c:pt idx="78">
                  <c:v>0.27308185597380008</c:v>
                </c:pt>
                <c:pt idx="79">
                  <c:v>0.24543691456977759</c:v>
                </c:pt>
                <c:pt idx="80">
                  <c:v>0.21611418717660552</c:v>
                </c:pt>
                <c:pt idx="81">
                  <c:v>0.18494181674656929</c:v>
                </c:pt>
                <c:pt idx="82">
                  <c:v>0.15174794623195431</c:v>
                </c:pt>
                <c:pt idx="83">
                  <c:v>0.11635134486009849</c:v>
                </c:pt>
                <c:pt idx="84">
                  <c:v>7.8571432911908518E-2</c:v>
                </c:pt>
                <c:pt idx="85">
                  <c:v>3.8204745526518313E-2</c:v>
                </c:pt>
                <c:pt idx="86">
                  <c:v>-4.9627039161786735E-3</c:v>
                </c:pt>
                <c:pt idx="87">
                  <c:v>-5.1144902036288978E-2</c:v>
                </c:pt>
                <c:pt idx="88">
                  <c:v>-0.10055823632723737</c:v>
                </c:pt>
                <c:pt idx="89">
                  <c:v>-0.1534260148858497</c:v>
                </c:pt>
                <c:pt idx="90">
                  <c:v>-0.20998661187796946</c:v>
                </c:pt>
                <c:pt idx="91">
                  <c:v>-0.27049150767066432</c:v>
                </c:pt>
                <c:pt idx="92">
                  <c:v>-0.335193485844547</c:v>
                </c:pt>
                <c:pt idx="93">
                  <c:v>-0.40435105712976471</c:v>
                </c:pt>
                <c:pt idx="94">
                  <c:v>-0.47823327891644968</c:v>
                </c:pt>
                <c:pt idx="95">
                  <c:v>-0.55712932558051964</c:v>
                </c:pt>
                <c:pt idx="96">
                  <c:v>-0.64132875891002383</c:v>
                </c:pt>
                <c:pt idx="97">
                  <c:v>-0.731129855840295</c:v>
                </c:pt>
                <c:pt idx="98">
                  <c:v>-0.82683729276230555</c:v>
                </c:pt>
                <c:pt idx="99">
                  <c:v>-0.9287816845523571</c:v>
                </c:pt>
                <c:pt idx="100">
                  <c:v>-1.0372936460867432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79-4EC0-9CD7-BE20B813F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908528"/>
        <c:axId val="640908136"/>
      </c:scatterChart>
      <c:valAx>
        <c:axId val="64090852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t</a:t>
                </a:r>
              </a:p>
            </c:rich>
          </c:tx>
          <c:layout>
            <c:manualLayout>
              <c:xMode val="edge"/>
              <c:yMode val="edge"/>
              <c:x val="0.5082141294838145"/>
              <c:y val="0.725902595508894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908136"/>
        <c:crosses val="autoZero"/>
        <c:crossBetween val="midCat"/>
      </c:valAx>
      <c:valAx>
        <c:axId val="64090813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908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66111111111111109"/>
          <c:y val="0.18113371245261012"/>
          <c:w val="0.1973895450568679"/>
          <c:h val="0.189847623213764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92475940507425E-2"/>
          <c:y val="5.0925925925925923E-2"/>
          <c:w val="0.87891863517060376"/>
          <c:h val="0.91108778069407992"/>
        </c:manualLayout>
      </c:layout>
      <c:scatterChart>
        <c:scatterStyle val="lineMarker"/>
        <c:varyColors val="0"/>
        <c:ser>
          <c:idx val="0"/>
          <c:order val="0"/>
          <c:tx>
            <c:v>Liu et al.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'Example 6'!$A$44:$A$54</c:f>
              <c:numCache>
                <c:formatCode>General</c:formatCode>
                <c:ptCount val="11"/>
                <c:pt idx="0">
                  <c:v>1.9195380823558601E-4</c:v>
                </c:pt>
                <c:pt idx="1">
                  <c:v>5.5768979752712299E-2</c:v>
                </c:pt>
                <c:pt idx="2">
                  <c:v>0.117025279036852</c:v>
                </c:pt>
                <c:pt idx="3">
                  <c:v>0.18394037658777701</c:v>
                </c:pt>
                <c:pt idx="4">
                  <c:v>0.26362936023075401</c:v>
                </c:pt>
                <c:pt idx="5">
                  <c:v>0.38167327414330998</c:v>
                </c:pt>
                <c:pt idx="6">
                  <c:v>0.51530383728459495</c:v>
                </c:pt>
                <c:pt idx="7">
                  <c:v>0.63326329152152805</c:v>
                </c:pt>
                <c:pt idx="8">
                  <c:v>0.75403039012691897</c:v>
                </c:pt>
                <c:pt idx="9">
                  <c:v>0.88046652453553498</c:v>
                </c:pt>
                <c:pt idx="10">
                  <c:v>0.99979268988710501</c:v>
                </c:pt>
              </c:numCache>
            </c:numRef>
          </c:xVal>
          <c:yVal>
            <c:numRef>
              <c:f>'Example 6'!$B$44:$B$54</c:f>
              <c:numCache>
                <c:formatCode>General</c:formatCode>
                <c:ptCount val="11"/>
                <c:pt idx="0">
                  <c:v>-20.8918813776652</c:v>
                </c:pt>
                <c:pt idx="1">
                  <c:v>-17.105093430316899</c:v>
                </c:pt>
                <c:pt idx="2">
                  <c:v>-13.3720525492745</c:v>
                </c:pt>
                <c:pt idx="3">
                  <c:v>-10.1251922737312</c:v>
                </c:pt>
                <c:pt idx="4">
                  <c:v>-7.0938577340748701</c:v>
                </c:pt>
                <c:pt idx="5">
                  <c:v>-4.0063959008904098</c:v>
                </c:pt>
                <c:pt idx="6">
                  <c:v>-1.72890235693682</c:v>
                </c:pt>
                <c:pt idx="7">
                  <c:v>-0.42522887292402101</c:v>
                </c:pt>
                <c:pt idx="8">
                  <c:v>0.17589367294653899</c:v>
                </c:pt>
                <c:pt idx="9">
                  <c:v>0.507052382914572</c:v>
                </c:pt>
                <c:pt idx="10">
                  <c:v>0.67566460806871198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F5-4584-A079-7000952F3463}"/>
            </c:ext>
          </c:extLst>
        </c:ser>
        <c:ser>
          <c:idx val="1"/>
          <c:order val="1"/>
          <c:tx>
            <c:v>u1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'Example 6'!$F$2:$F$102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6'!$J$2:$J$102</c:f>
              <c:numCache>
                <c:formatCode>General</c:formatCode>
                <c:ptCount val="101"/>
                <c:pt idx="0">
                  <c:v>-17.352114206543263</c:v>
                </c:pt>
                <c:pt idx="1">
                  <c:v>-16.987806969012961</c:v>
                </c:pt>
                <c:pt idx="2">
                  <c:v>-16.623587855942411</c:v>
                </c:pt>
                <c:pt idx="3">
                  <c:v>-16.259581668336047</c:v>
                </c:pt>
                <c:pt idx="4">
                  <c:v>-15.895913207198301</c:v>
                </c:pt>
                <c:pt idx="5">
                  <c:v>-15.53270727353361</c:v>
                </c:pt>
                <c:pt idx="6">
                  <c:v>-15.170088668346411</c:v>
                </c:pt>
                <c:pt idx="7">
                  <c:v>-14.808182192641139</c:v>
                </c:pt>
                <c:pt idx="8">
                  <c:v>-14.447112647422227</c:v>
                </c:pt>
                <c:pt idx="9">
                  <c:v>-14.087004833694111</c:v>
                </c:pt>
                <c:pt idx="10">
                  <c:v>-13.727983552461229</c:v>
                </c:pt>
                <c:pt idx="11">
                  <c:v>-13.370173604728015</c:v>
                </c:pt>
                <c:pt idx="12">
                  <c:v>-13.013699791498903</c:v>
                </c:pt>
                <c:pt idx="13">
                  <c:v>-12.658686913778331</c:v>
                </c:pt>
                <c:pt idx="14">
                  <c:v>-12.305259772570732</c:v>
                </c:pt>
                <c:pt idx="15">
                  <c:v>-11.953543168880543</c:v>
                </c:pt>
                <c:pt idx="16">
                  <c:v>-11.603661903712199</c:v>
                </c:pt>
                <c:pt idx="17">
                  <c:v>-11.255740778070132</c:v>
                </c:pt>
                <c:pt idx="18">
                  <c:v>-10.909904592958783</c:v>
                </c:pt>
                <c:pt idx="19">
                  <c:v>-10.566278149382583</c:v>
                </c:pt>
                <c:pt idx="20">
                  <c:v>-10.224986248345971</c:v>
                </c:pt>
                <c:pt idx="21">
                  <c:v>-9.8861536908533818</c:v>
                </c:pt>
                <c:pt idx="22">
                  <c:v>-9.5499052779092466</c:v>
                </c:pt>
                <c:pt idx="23">
                  <c:v>-9.2163658105180062</c:v>
                </c:pt>
                <c:pt idx="24">
                  <c:v>-8.8856600896840927</c:v>
                </c:pt>
                <c:pt idx="25">
                  <c:v>-8.5579129164119419</c:v>
                </c:pt>
                <c:pt idx="26">
                  <c:v>-8.2332490917059911</c:v>
                </c:pt>
                <c:pt idx="27">
                  <c:v>-7.9117934165706707</c:v>
                </c:pt>
                <c:pt idx="28">
                  <c:v>-7.5936706920104218</c:v>
                </c:pt>
                <c:pt idx="29">
                  <c:v>-7.2790057190296764</c:v>
                </c:pt>
                <c:pt idx="30">
                  <c:v>-6.967923298632873</c:v>
                </c:pt>
                <c:pt idx="31">
                  <c:v>-6.6605482318244444</c:v>
                </c:pt>
                <c:pt idx="32">
                  <c:v>-6.3570053196088248</c:v>
                </c:pt>
                <c:pt idx="33">
                  <c:v>-6.0574193629904531</c:v>
                </c:pt>
                <c:pt idx="34">
                  <c:v>-5.7619151629737635</c:v>
                </c:pt>
                <c:pt idx="35">
                  <c:v>-5.470617520563188</c:v>
                </c:pt>
                <c:pt idx="36">
                  <c:v>-5.1836512367631675</c:v>
                </c:pt>
                <c:pt idx="37">
                  <c:v>-4.9011411125781352</c:v>
                </c:pt>
                <c:pt idx="38">
                  <c:v>-4.6232119490125232</c:v>
                </c:pt>
                <c:pt idx="39">
                  <c:v>-4.3499885470707715</c:v>
                </c:pt>
                <c:pt idx="40">
                  <c:v>-4.0815957077573142</c:v>
                </c:pt>
                <c:pt idx="41">
                  <c:v>-3.8181582320765841</c:v>
                </c:pt>
                <c:pt idx="42">
                  <c:v>-3.5598009210330206</c:v>
                </c:pt>
                <c:pt idx="43">
                  <c:v>-3.3066485756310566</c:v>
                </c:pt>
                <c:pt idx="44">
                  <c:v>-3.0588259968751261</c:v>
                </c:pt>
                <c:pt idx="45">
                  <c:v>-2.8164579857696688</c:v>
                </c:pt>
                <c:pt idx="46">
                  <c:v>-2.5796693433191171</c:v>
                </c:pt>
                <c:pt idx="47">
                  <c:v>-2.3485848705279069</c:v>
                </c:pt>
                <c:pt idx="48">
                  <c:v>-2.1233293684004702</c:v>
                </c:pt>
                <c:pt idx="49">
                  <c:v>-1.9040276379412497</c:v>
                </c:pt>
                <c:pt idx="50">
                  <c:v>-1.6908044801546795</c:v>
                </c:pt>
                <c:pt idx="51">
                  <c:v>-1.4837846960451895</c:v>
                </c:pt>
                <c:pt idx="52">
                  <c:v>-1.2830930866172141</c:v>
                </c:pt>
                <c:pt idx="53">
                  <c:v>-1.088854452875196</c:v>
                </c:pt>
                <c:pt idx="54">
                  <c:v>-0.90119359582356751</c:v>
                </c:pt>
                <c:pt idx="55">
                  <c:v>-0.72023531646676275</c:v>
                </c:pt>
                <c:pt idx="56">
                  <c:v>-0.5461044158092192</c:v>
                </c:pt>
                <c:pt idx="57">
                  <c:v>-0.37892569485536987</c:v>
                </c:pt>
                <c:pt idx="58">
                  <c:v>-0.21882395460964865</c:v>
                </c:pt>
                <c:pt idx="59">
                  <c:v>-6.5923996076495683E-2</c:v>
                </c:pt>
                <c:pt idx="60">
                  <c:v>7.9649379739654691E-2</c:v>
                </c:pt>
                <c:pt idx="61">
                  <c:v>0.21777137183436857</c:v>
                </c:pt>
                <c:pt idx="62">
                  <c:v>0.34831717920320937</c:v>
                </c:pt>
                <c:pt idx="63">
                  <c:v>0.47116200084174675</c:v>
                </c:pt>
                <c:pt idx="64">
                  <c:v>0.58618103574553704</c:v>
                </c:pt>
                <c:pt idx="65">
                  <c:v>0.69324948291014987</c:v>
                </c:pt>
                <c:pt idx="66">
                  <c:v>0.79224254133114957</c:v>
                </c:pt>
                <c:pt idx="67">
                  <c:v>0.88303541000409869</c:v>
                </c:pt>
                <c:pt idx="68">
                  <c:v>0.96550328792456241</c:v>
                </c:pt>
                <c:pt idx="69">
                  <c:v>1.0395213740881122</c:v>
                </c:pt>
                <c:pt idx="70">
                  <c:v>1.1049648674903025</c:v>
                </c:pt>
                <c:pt idx="71">
                  <c:v>1.1617089671267005</c:v>
                </c:pt>
                <c:pt idx="72">
                  <c:v>1.2096288719928738</c:v>
                </c:pt>
                <c:pt idx="73">
                  <c:v>1.248599781084387</c:v>
                </c:pt>
                <c:pt idx="74">
                  <c:v>1.2784968933968006</c:v>
                </c:pt>
                <c:pt idx="75">
                  <c:v>1.2991954079256853</c:v>
                </c:pt>
                <c:pt idx="76">
                  <c:v>1.3105705236666019</c:v>
                </c:pt>
                <c:pt idx="77">
                  <c:v>1.312497439615111</c:v>
                </c:pt>
                <c:pt idx="78">
                  <c:v>1.3048513547667877</c:v>
                </c:pt>
                <c:pt idx="79">
                  <c:v>1.2875074681171874</c:v>
                </c:pt>
                <c:pt idx="80">
                  <c:v>1.2603409786618798</c:v>
                </c:pt>
                <c:pt idx="81">
                  <c:v>1.2232270853964291</c:v>
                </c:pt>
                <c:pt idx="82">
                  <c:v>1.1760409873163944</c:v>
                </c:pt>
                <c:pt idx="83">
                  <c:v>1.1186578834173453</c:v>
                </c:pt>
                <c:pt idx="84">
                  <c:v>1.0509529726948461</c:v>
                </c:pt>
                <c:pt idx="85">
                  <c:v>0.9728014541444594</c:v>
                </c:pt>
                <c:pt idx="86">
                  <c:v>0.8840785267617548</c:v>
                </c:pt>
                <c:pt idx="87">
                  <c:v>0.78465938954229486</c:v>
                </c:pt>
                <c:pt idx="88">
                  <c:v>0.67441924148163324</c:v>
                </c:pt>
                <c:pt idx="89">
                  <c:v>0.55323328157535023</c:v>
                </c:pt>
                <c:pt idx="90">
                  <c:v>0.42097670881901017</c:v>
                </c:pt>
                <c:pt idx="91">
                  <c:v>0.27752472220816671</c:v>
                </c:pt>
                <c:pt idx="92">
                  <c:v>0.12275252073838772</c:v>
                </c:pt>
                <c:pt idx="93">
                  <c:v>-4.346469659476071E-2</c:v>
                </c:pt>
                <c:pt idx="94">
                  <c:v>-0.2212517307957107</c:v>
                </c:pt>
                <c:pt idx="95">
                  <c:v>-0.41073338286890149</c:v>
                </c:pt>
                <c:pt idx="96">
                  <c:v>-0.61203445381876875</c:v>
                </c:pt>
                <c:pt idx="97">
                  <c:v>-0.82527974464975173</c:v>
                </c:pt>
                <c:pt idx="98">
                  <c:v>-1.0505940563662719</c:v>
                </c:pt>
                <c:pt idx="99">
                  <c:v>-1.2881021899727756</c:v>
                </c:pt>
                <c:pt idx="100">
                  <c:v>-1.5379289464736772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F5-4584-A079-7000952F3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890104"/>
        <c:axId val="640885400"/>
      </c:scatterChart>
      <c:valAx>
        <c:axId val="64089010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85400"/>
        <c:crosses val="autoZero"/>
        <c:crossBetween val="midCat"/>
      </c:valAx>
      <c:valAx>
        <c:axId val="640885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90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7"/>
          <c:y val="0.4635411198600175"/>
          <c:w val="0.1973895450568679"/>
          <c:h val="0.189847623213764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5069991251094E-2"/>
          <c:y val="5.0925925925925923E-2"/>
          <c:w val="0.87546041119860019"/>
          <c:h val="0.84535505978419367"/>
        </c:manualLayout>
      </c:layout>
      <c:scatterChart>
        <c:scatterStyle val="lineMarker"/>
        <c:varyColors val="0"/>
        <c:ser>
          <c:idx val="0"/>
          <c:order val="0"/>
          <c:tx>
            <c:v>Liu et al.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'Example 6'!$A$58:$A$69</c:f>
              <c:numCache>
                <c:formatCode>General</c:formatCode>
                <c:ptCount val="12"/>
                <c:pt idx="0">
                  <c:v>0</c:v>
                </c:pt>
                <c:pt idx="1">
                  <c:v>7.5177304964539005E-2</c:v>
                </c:pt>
                <c:pt idx="2">
                  <c:v>0.157446808510638</c:v>
                </c:pt>
                <c:pt idx="3">
                  <c:v>0.23687943262411301</c:v>
                </c:pt>
                <c:pt idx="4">
                  <c:v>0.31205673758865199</c:v>
                </c:pt>
                <c:pt idx="5">
                  <c:v>0.39290780141843901</c:v>
                </c:pt>
                <c:pt idx="6">
                  <c:v>0.486524822695035</c:v>
                </c:pt>
                <c:pt idx="7">
                  <c:v>0.59148936170212696</c:v>
                </c:pt>
                <c:pt idx="8">
                  <c:v>0.69645390070921898</c:v>
                </c:pt>
                <c:pt idx="9">
                  <c:v>0.82127659574468004</c:v>
                </c:pt>
                <c:pt idx="10">
                  <c:v>0.92056737588652404</c:v>
                </c:pt>
                <c:pt idx="11">
                  <c:v>0.99858156028368805</c:v>
                </c:pt>
              </c:numCache>
            </c:numRef>
          </c:xVal>
          <c:yVal>
            <c:numRef>
              <c:f>'Example 6'!$B$58:$B$69</c:f>
              <c:numCache>
                <c:formatCode>General</c:formatCode>
                <c:ptCount val="12"/>
                <c:pt idx="0">
                  <c:v>14.021660649819401</c:v>
                </c:pt>
                <c:pt idx="1">
                  <c:v>13.2202166064981</c:v>
                </c:pt>
                <c:pt idx="2">
                  <c:v>12.0938628158844</c:v>
                </c:pt>
                <c:pt idx="3">
                  <c:v>10.9241877256317</c:v>
                </c:pt>
                <c:pt idx="4">
                  <c:v>9.8194945848375408</c:v>
                </c:pt>
                <c:pt idx="5">
                  <c:v>8.5415162454873599</c:v>
                </c:pt>
                <c:pt idx="6">
                  <c:v>7.1985559566786899</c:v>
                </c:pt>
                <c:pt idx="7">
                  <c:v>5.8555956678700296</c:v>
                </c:pt>
                <c:pt idx="8">
                  <c:v>4.6642599277978301</c:v>
                </c:pt>
                <c:pt idx="9">
                  <c:v>3.4512635379061298</c:v>
                </c:pt>
                <c:pt idx="10">
                  <c:v>2.6498194945848299</c:v>
                </c:pt>
                <c:pt idx="11">
                  <c:v>2.0866425992779698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4A-4F34-BF4D-D783D68A4CA9}"/>
            </c:ext>
          </c:extLst>
        </c:ser>
        <c:ser>
          <c:idx val="1"/>
          <c:order val="1"/>
          <c:tx>
            <c:v>u2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'Example 6'!$F$2:$F$102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6'!$K$2:$K$102</c:f>
              <c:numCache>
                <c:formatCode>General</c:formatCode>
                <c:ptCount val="101"/>
                <c:pt idx="0">
                  <c:v>12.953081449603733</c:v>
                </c:pt>
                <c:pt idx="1">
                  <c:v>12.845440587631291</c:v>
                </c:pt>
                <c:pt idx="2">
                  <c:v>12.737222250383475</c:v>
                </c:pt>
                <c:pt idx="3">
                  <c:v>12.628443870929585</c:v>
                </c:pt>
                <c:pt idx="4">
                  <c:v>12.519122882338923</c:v>
                </c:pt>
                <c:pt idx="5">
                  <c:v>12.409276717680783</c:v>
                </c:pt>
                <c:pt idx="6">
                  <c:v>12.298922810024465</c:v>
                </c:pt>
                <c:pt idx="7">
                  <c:v>12.188078592439267</c:v>
                </c:pt>
                <c:pt idx="8">
                  <c:v>12.076761497994488</c:v>
                </c:pt>
                <c:pt idx="9">
                  <c:v>11.964988959759427</c:v>
                </c:pt>
                <c:pt idx="10">
                  <c:v>11.852778410803383</c:v>
                </c:pt>
                <c:pt idx="11">
                  <c:v>11.740147284195656</c:v>
                </c:pt>
                <c:pt idx="12">
                  <c:v>11.627113013005539</c:v>
                </c:pt>
                <c:pt idx="13">
                  <c:v>11.513693030302337</c:v>
                </c:pt>
                <c:pt idx="14">
                  <c:v>11.399904769155347</c:v>
                </c:pt>
                <c:pt idx="15">
                  <c:v>11.285765662633864</c:v>
                </c:pt>
                <c:pt idx="16">
                  <c:v>11.171293143807189</c:v>
                </c:pt>
                <c:pt idx="17">
                  <c:v>11.056504645744623</c:v>
                </c:pt>
                <c:pt idx="18">
                  <c:v>10.941417601515461</c:v>
                </c:pt>
                <c:pt idx="19">
                  <c:v>10.826049444189001</c:v>
                </c:pt>
                <c:pt idx="20">
                  <c:v>10.710417606834547</c:v>
                </c:pt>
                <c:pt idx="21">
                  <c:v>10.594539522521391</c:v>
                </c:pt>
                <c:pt idx="22">
                  <c:v>10.478432624318836</c:v>
                </c:pt>
                <c:pt idx="23">
                  <c:v>10.362114345296177</c:v>
                </c:pt>
                <c:pt idx="24">
                  <c:v>10.24560211852272</c:v>
                </c:pt>
                <c:pt idx="25">
                  <c:v>10.128913377067756</c:v>
                </c:pt>
                <c:pt idx="26">
                  <c:v>10.012065554000586</c:v>
                </c:pt>
                <c:pt idx="27">
                  <c:v>9.8950760823905046</c:v>
                </c:pt>
                <c:pt idx="28">
                  <c:v>9.7779623953068207</c:v>
                </c:pt>
                <c:pt idx="29">
                  <c:v>9.6607419258188223</c:v>
                </c:pt>
                <c:pt idx="30">
                  <c:v>9.5434321069958159</c:v>
                </c:pt>
                <c:pt idx="31">
                  <c:v>9.4260503719070954</c:v>
                </c:pt>
                <c:pt idx="32">
                  <c:v>9.30861415362196</c:v>
                </c:pt>
                <c:pt idx="33">
                  <c:v>9.1911408852097072</c:v>
                </c:pt>
                <c:pt idx="34">
                  <c:v>9.0736479997396398</c:v>
                </c:pt>
                <c:pt idx="35">
                  <c:v>8.9561529302810534</c:v>
                </c:pt>
                <c:pt idx="36">
                  <c:v>8.8386731099032456</c:v>
                </c:pt>
                <c:pt idx="37">
                  <c:v>8.7212259716755192</c:v>
                </c:pt>
                <c:pt idx="38">
                  <c:v>8.6038289486671662</c:v>
                </c:pt>
                <c:pt idx="39">
                  <c:v>8.486499473947493</c:v>
                </c:pt>
                <c:pt idx="40">
                  <c:v>8.3692549805857901</c:v>
                </c:pt>
                <c:pt idx="41">
                  <c:v>8.2521129016513637</c:v>
                </c:pt>
                <c:pt idx="42">
                  <c:v>8.1350906702135095</c:v>
                </c:pt>
                <c:pt idx="43">
                  <c:v>8.0182057193415233</c:v>
                </c:pt>
                <c:pt idx="44">
                  <c:v>7.9014754821047042</c:v>
                </c:pt>
                <c:pt idx="45">
                  <c:v>7.784917391572356</c:v>
                </c:pt>
                <c:pt idx="46">
                  <c:v>7.6685488808137716</c:v>
                </c:pt>
                <c:pt idx="47">
                  <c:v>7.5523873828982531</c:v>
                </c:pt>
                <c:pt idx="48">
                  <c:v>7.4364503308950978</c:v>
                </c:pt>
                <c:pt idx="49">
                  <c:v>7.3207551578736041</c:v>
                </c:pt>
                <c:pt idx="50">
                  <c:v>7.2053192969030704</c:v>
                </c:pt>
                <c:pt idx="51">
                  <c:v>7.0901601810527968</c:v>
                </c:pt>
                <c:pt idx="52">
                  <c:v>6.9752952433920798</c:v>
                </c:pt>
                <c:pt idx="53">
                  <c:v>6.8607419169902197</c:v>
                </c:pt>
                <c:pt idx="54">
                  <c:v>6.746517634916513</c:v>
                </c:pt>
                <c:pt idx="55">
                  <c:v>6.6326398302402607</c:v>
                </c:pt>
                <c:pt idx="56">
                  <c:v>6.5191259360307603</c:v>
                </c:pt>
                <c:pt idx="57">
                  <c:v>6.405993385357311</c:v>
                </c:pt>
                <c:pt idx="58">
                  <c:v>6.2932596112892085</c:v>
                </c:pt>
                <c:pt idx="59">
                  <c:v>6.1809420468957565</c:v>
                </c:pt>
                <c:pt idx="60">
                  <c:v>6.0690581252462508</c:v>
                </c:pt>
                <c:pt idx="61">
                  <c:v>5.9576252794099887</c:v>
                </c:pt>
                <c:pt idx="62">
                  <c:v>5.8466609424562703</c:v>
                </c:pt>
                <c:pt idx="63">
                  <c:v>5.736182547454395</c:v>
                </c:pt>
                <c:pt idx="64">
                  <c:v>5.6262075274736603</c:v>
                </c:pt>
                <c:pt idx="65">
                  <c:v>5.5167533155833643</c:v>
                </c:pt>
                <c:pt idx="66">
                  <c:v>5.4078373448528065</c:v>
                </c:pt>
                <c:pt idx="67">
                  <c:v>5.2994770483512852</c:v>
                </c:pt>
                <c:pt idx="68">
                  <c:v>5.1916898591480996</c:v>
                </c:pt>
                <c:pt idx="69">
                  <c:v>5.0844932103125471</c:v>
                </c:pt>
                <c:pt idx="70">
                  <c:v>4.977904534913927</c:v>
                </c:pt>
                <c:pt idx="71">
                  <c:v>4.8719412660215387</c:v>
                </c:pt>
                <c:pt idx="72">
                  <c:v>4.7666208367046785</c:v>
                </c:pt>
                <c:pt idx="73">
                  <c:v>4.6619606800326476</c:v>
                </c:pt>
                <c:pt idx="74">
                  <c:v>4.5579782290747435</c:v>
                </c:pt>
                <c:pt idx="75">
                  <c:v>4.4546909169002635</c:v>
                </c:pt>
                <c:pt idx="76">
                  <c:v>4.3521161765785088</c:v>
                </c:pt>
                <c:pt idx="77">
                  <c:v>4.2502714411787759</c:v>
                </c:pt>
                <c:pt idx="78">
                  <c:v>4.1491741437703649</c:v>
                </c:pt>
                <c:pt idx="79">
                  <c:v>4.0488417174225724</c:v>
                </c:pt>
                <c:pt idx="80">
                  <c:v>3.9492915952046994</c:v>
                </c:pt>
                <c:pt idx="81">
                  <c:v>3.850541210186043</c:v>
                </c:pt>
                <c:pt idx="82">
                  <c:v>3.752607995435902</c:v>
                </c:pt>
                <c:pt idx="83">
                  <c:v>3.6555093840235755</c:v>
                </c:pt>
                <c:pt idx="84">
                  <c:v>3.5592628090183611</c:v>
                </c:pt>
                <c:pt idx="85">
                  <c:v>3.4638857034895585</c:v>
                </c:pt>
                <c:pt idx="86">
                  <c:v>3.3693955005064655</c:v>
                </c:pt>
                <c:pt idx="87">
                  <c:v>3.275809633138381</c:v>
                </c:pt>
                <c:pt idx="88">
                  <c:v>3.1831455344546038</c:v>
                </c:pt>
                <c:pt idx="89">
                  <c:v>3.0914206375244322</c:v>
                </c:pt>
                <c:pt idx="90">
                  <c:v>3.000652375417165</c:v>
                </c:pt>
                <c:pt idx="91">
                  <c:v>2.9108581812020993</c:v>
                </c:pt>
                <c:pt idx="92">
                  <c:v>2.8220554879485364</c:v>
                </c:pt>
                <c:pt idx="93">
                  <c:v>2.7342617287257731</c:v>
                </c:pt>
                <c:pt idx="94">
                  <c:v>2.6474943366031094</c:v>
                </c:pt>
                <c:pt idx="95">
                  <c:v>2.5617707446498423</c:v>
                </c:pt>
                <c:pt idx="96">
                  <c:v>2.4771083859352716</c:v>
                </c:pt>
                <c:pt idx="97">
                  <c:v>2.3935246935286951</c:v>
                </c:pt>
                <c:pt idx="98">
                  <c:v>2.3110371004994117</c:v>
                </c:pt>
                <c:pt idx="99">
                  <c:v>2.2296630399167201</c:v>
                </c:pt>
                <c:pt idx="100">
                  <c:v>2.149419944849924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4A-4F34-BF4D-D783D68A4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887752"/>
        <c:axId val="640892456"/>
      </c:scatterChart>
      <c:valAx>
        <c:axId val="64088775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92456"/>
        <c:crosses val="autoZero"/>
        <c:crossBetween val="midCat"/>
      </c:valAx>
      <c:valAx>
        <c:axId val="640892456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87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73055555555555551"/>
          <c:y val="0.2274300087489064"/>
          <c:w val="0.1973895450568679"/>
          <c:h val="0.189847623213764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3013998250219"/>
          <c:y val="3.2541776027996502E-2"/>
          <c:w val="0.82797397200349965"/>
          <c:h val="0.85911548556430462"/>
        </c:manualLayout>
      </c:layout>
      <c:scatterChart>
        <c:scatterStyle val="smoothMarker"/>
        <c:varyColors val="0"/>
        <c:ser>
          <c:idx val="1"/>
          <c:order val="0"/>
          <c:tx>
            <c:v>Circle1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'Example 7'!CircleX1</c:f>
              <c:numCache>
                <c:formatCode>General</c:formatCode>
                <c:ptCount val="361"/>
                <c:pt idx="0">
                  <c:v>0.71622776601683791</c:v>
                </c:pt>
                <c:pt idx="1">
                  <c:v>0.71617960299639005</c:v>
                </c:pt>
                <c:pt idx="2">
                  <c:v>0.71603512860596874</c:v>
                </c:pt>
                <c:pt idx="3">
                  <c:v>0.7157943868538732</c:v>
                </c:pt>
                <c:pt idx="4">
                  <c:v>0.7154574510723728</c:v>
                </c:pt>
                <c:pt idx="5">
                  <c:v>0.71502442389537102</c:v>
                </c:pt>
                <c:pt idx="6">
                  <c:v>0.7144954372271406</c:v>
                </c:pt>
                <c:pt idx="7">
                  <c:v>0.71387065220214496</c:v>
                </c:pt>
                <c:pt idx="8">
                  <c:v>0.71315025913595531</c:v>
                </c:pt>
                <c:pt idx="9">
                  <c:v>0.71233447746727818</c:v>
                </c:pt>
                <c:pt idx="10">
                  <c:v>0.71142355569111249</c:v>
                </c:pt>
                <c:pt idx="11">
                  <c:v>0.7104177712830555</c:v>
                </c:pt>
                <c:pt idx="12">
                  <c:v>0.70931743061478136</c:v>
                </c:pt>
                <c:pt idx="13">
                  <c:v>0.70812286886071663</c:v>
                </c:pt>
                <c:pt idx="14">
                  <c:v>0.70683444989594368</c:v>
                </c:pt>
                <c:pt idx="15">
                  <c:v>0.70545256618536034</c:v>
                </c:pt>
                <c:pt idx="16">
                  <c:v>0.70397763866413154</c:v>
                </c:pt>
                <c:pt idx="17">
                  <c:v>0.70241011660946806</c:v>
                </c:pt>
                <c:pt idx="18">
                  <c:v>0.70075047750377284</c:v>
                </c:pt>
                <c:pt idx="19">
                  <c:v>0.69899922688919469</c:v>
                </c:pt>
                <c:pt idx="20">
                  <c:v>0.69715689821363558</c:v>
                </c:pt>
                <c:pt idx="21">
                  <c:v>0.69522405266825693</c:v>
                </c:pt>
                <c:pt idx="22">
                  <c:v>0.69320127901653605</c:v>
                </c:pt>
                <c:pt idx="23">
                  <c:v>0.69108919341492203</c:v>
                </c:pt>
                <c:pt idx="24">
                  <c:v>0.68888843922514953</c:v>
                </c:pt>
                <c:pt idx="25">
                  <c:v>0.686599686818264</c:v>
                </c:pt>
                <c:pt idx="26">
                  <c:v>0.68422363337042003</c:v>
                </c:pt>
                <c:pt idx="27">
                  <c:v>0.6817610026505152</c:v>
                </c:pt>
                <c:pt idx="28">
                  <c:v>0.67921254479972304</c:v>
                </c:pt>
                <c:pt idx="29">
                  <c:v>0.67657903610299219</c:v>
                </c:pt>
                <c:pt idx="30">
                  <c:v>0.67386127875258306</c:v>
                </c:pt>
                <c:pt idx="31">
                  <c:v>0.67106010060371224</c:v>
                </c:pt>
                <c:pt idx="32">
                  <c:v>0.66817635492237915</c:v>
                </c:pt>
                <c:pt idx="33">
                  <c:v>0.66521092012545413</c:v>
                </c:pt>
                <c:pt idx="34">
                  <c:v>0.66216469951310297</c:v>
                </c:pt>
                <c:pt idx="35">
                  <c:v>0.65903862099363386</c:v>
                </c:pt>
                <c:pt idx="36">
                  <c:v>0.65583363680084639</c:v>
                </c:pt>
                <c:pt idx="37">
                  <c:v>0.65255072320397334</c:v>
                </c:pt>
                <c:pt idx="38">
                  <c:v>0.64919088021029858</c:v>
                </c:pt>
                <c:pt idx="39">
                  <c:v>0.64575513126054562</c:v>
                </c:pt>
                <c:pt idx="40">
                  <c:v>0.64224452291712719</c:v>
                </c:pt>
                <c:pt idx="41">
                  <c:v>0.63866012454535281</c:v>
                </c:pt>
                <c:pt idx="42">
                  <c:v>0.63500302798768926</c:v>
                </c:pt>
                <c:pt idx="43">
                  <c:v>0.63127434723117537</c:v>
                </c:pt>
                <c:pt idx="44">
                  <c:v>0.62747521806808992</c:v>
                </c:pt>
                <c:pt idx="45">
                  <c:v>0.62360679774997907</c:v>
                </c:pt>
                <c:pt idx="46">
                  <c:v>0.61967026463514574</c:v>
                </c:pt>
                <c:pt idx="47">
                  <c:v>0.615666817829711</c:v>
                </c:pt>
                <c:pt idx="48">
                  <c:v>0.61159767682235389</c:v>
                </c:pt>
                <c:pt idx="49">
                  <c:v>0.607464081112844</c:v>
                </c:pt>
                <c:pt idx="50">
                  <c:v>0.60326728983447753</c:v>
                </c:pt>
                <c:pt idx="51">
                  <c:v>0.59900858137053303</c:v>
                </c:pt>
                <c:pt idx="52">
                  <c:v>0.59468925296486352</c:v>
                </c:pt>
                <c:pt idx="53">
                  <c:v>0.59031062032674386</c:v>
                </c:pt>
                <c:pt idx="54">
                  <c:v>0.58587401723009225</c:v>
                </c:pt>
                <c:pt idx="55">
                  <c:v>0.58138079510719032</c:v>
                </c:pt>
                <c:pt idx="56">
                  <c:v>0.57683232263702355</c:v>
                </c:pt>
                <c:pt idx="57">
                  <c:v>0.57222998532836844</c:v>
                </c:pt>
                <c:pt idx="58">
                  <c:v>0.56757518509775284</c:v>
                </c:pt>
                <c:pt idx="59">
                  <c:v>0.56286933984241938</c:v>
                </c:pt>
                <c:pt idx="60">
                  <c:v>0.55811388300841902</c:v>
                </c:pt>
                <c:pt idx="61">
                  <c:v>0.5533102631539708</c:v>
                </c:pt>
                <c:pt idx="62">
                  <c:v>0.54845994350821592</c:v>
                </c:pt>
                <c:pt idx="63">
                  <c:v>0.54356440152550478</c:v>
                </c:pt>
                <c:pt idx="64">
                  <c:v>0.53862512843534938</c:v>
                </c:pt>
                <c:pt idx="65">
                  <c:v>0.53364362878818072</c:v>
                </c:pt>
                <c:pt idx="66">
                  <c:v>0.52862141999704826</c:v>
                </c:pt>
                <c:pt idx="67">
                  <c:v>0.52356003187540123</c:v>
                </c:pt>
                <c:pt idx="68">
                  <c:v>0.51846100617109181</c:v>
                </c:pt>
                <c:pt idx="69">
                  <c:v>0.51332589609674528</c:v>
                </c:pt>
                <c:pt idx="70">
                  <c:v>0.50815626585663498</c:v>
                </c:pt>
                <c:pt idx="71">
                  <c:v>0.50295369017021152</c:v>
                </c:pt>
                <c:pt idx="72">
                  <c:v>0.49771975379242744</c:v>
                </c:pt>
                <c:pt idx="73">
                  <c:v>0.49245605103100565</c:v>
                </c:pt>
                <c:pt idx="74">
                  <c:v>0.48716418526079797</c:v>
                </c:pt>
                <c:pt idx="75">
                  <c:v>0.48184576843538141</c:v>
                </c:pt>
                <c:pt idx="76">
                  <c:v>0.4765024205960417</c:v>
                </c:pt>
                <c:pt idx="77">
                  <c:v>0.47113576937829271</c:v>
                </c:pt>
                <c:pt idx="78">
                  <c:v>0.4657474495160836</c:v>
                </c:pt>
                <c:pt idx="79">
                  <c:v>0.46033910234384201</c:v>
                </c:pt>
                <c:pt idx="80">
                  <c:v>0.45491237529650841</c:v>
                </c:pt>
                <c:pt idx="81">
                  <c:v>0.44946892140771139</c:v>
                </c:pt>
                <c:pt idx="82">
                  <c:v>0.44401039880623744</c:v>
                </c:pt>
                <c:pt idx="83">
                  <c:v>0.43853847021094866</c:v>
                </c:pt>
                <c:pt idx="84">
                  <c:v>0.43305480242430316</c:v>
                </c:pt>
                <c:pt idx="85">
                  <c:v>0.42756106582463016</c:v>
                </c:pt>
                <c:pt idx="86">
                  <c:v>0.42205893385731702</c:v>
                </c:pt>
                <c:pt idx="87">
                  <c:v>0.4165500825250612</c:v>
                </c:pt>
                <c:pt idx="88">
                  <c:v>0.41103618987734392</c:v>
                </c:pt>
                <c:pt idx="89">
                  <c:v>0.40551893549928003</c:v>
                </c:pt>
                <c:pt idx="90">
                  <c:v>0.4</c:v>
                </c:pt>
                <c:pt idx="91">
                  <c:v>0.39448106450072001</c:v>
                </c:pt>
                <c:pt idx="92">
                  <c:v>0.38896381012265624</c:v>
                </c:pt>
                <c:pt idx="93">
                  <c:v>0.38344991747493895</c:v>
                </c:pt>
                <c:pt idx="94">
                  <c:v>0.37794106614268308</c:v>
                </c:pt>
                <c:pt idx="95">
                  <c:v>0.37243893417536983</c:v>
                </c:pt>
                <c:pt idx="96">
                  <c:v>0.36694519757569688</c:v>
                </c:pt>
                <c:pt idx="97">
                  <c:v>0.36146152978905144</c:v>
                </c:pt>
                <c:pt idx="98">
                  <c:v>0.35598960119376272</c:v>
                </c:pt>
                <c:pt idx="99">
                  <c:v>0.3505310785922886</c:v>
                </c:pt>
                <c:pt idx="100">
                  <c:v>0.34508762470349169</c:v>
                </c:pt>
                <c:pt idx="101">
                  <c:v>0.33966089765615809</c:v>
                </c:pt>
                <c:pt idx="102">
                  <c:v>0.33425255048391656</c:v>
                </c:pt>
                <c:pt idx="103">
                  <c:v>0.32886423062170733</c:v>
                </c:pt>
                <c:pt idx="104">
                  <c:v>0.3234975794039584</c:v>
                </c:pt>
                <c:pt idx="105">
                  <c:v>0.31815423156461864</c:v>
                </c:pt>
                <c:pt idx="106">
                  <c:v>0.31283581473920213</c:v>
                </c:pt>
                <c:pt idx="107">
                  <c:v>0.3075439489689944</c:v>
                </c:pt>
                <c:pt idx="108">
                  <c:v>0.30228024620757266</c:v>
                </c:pt>
                <c:pt idx="109">
                  <c:v>0.29704630982978864</c:v>
                </c:pt>
                <c:pt idx="110">
                  <c:v>0.29184373414336506</c:v>
                </c:pt>
                <c:pt idx="111">
                  <c:v>0.28667410390325482</c:v>
                </c:pt>
                <c:pt idx="112">
                  <c:v>0.28153899382890823</c:v>
                </c:pt>
                <c:pt idx="113">
                  <c:v>0.27643996812459898</c:v>
                </c:pt>
                <c:pt idx="114">
                  <c:v>0.27137858000295179</c:v>
                </c:pt>
                <c:pt idx="115">
                  <c:v>0.26635637121181938</c:v>
                </c:pt>
                <c:pt idx="116">
                  <c:v>0.26137487156465067</c:v>
                </c:pt>
                <c:pt idx="117">
                  <c:v>0.25643559847449532</c:v>
                </c:pt>
                <c:pt idx="118">
                  <c:v>0.25154005649178418</c:v>
                </c:pt>
                <c:pt idx="119">
                  <c:v>0.24668973684602929</c:v>
                </c:pt>
                <c:pt idx="120">
                  <c:v>0.24188611699158113</c:v>
                </c:pt>
                <c:pt idx="121">
                  <c:v>0.23713066015758072</c:v>
                </c:pt>
                <c:pt idx="122">
                  <c:v>0.23242481490224723</c:v>
                </c:pt>
                <c:pt idx="123">
                  <c:v>0.22777001467163163</c:v>
                </c:pt>
                <c:pt idx="124">
                  <c:v>0.22316767736297649</c:v>
                </c:pt>
                <c:pt idx="125">
                  <c:v>0.21861920489280975</c:v>
                </c:pt>
                <c:pt idx="126">
                  <c:v>0.2141259827699078</c:v>
                </c:pt>
                <c:pt idx="127">
                  <c:v>0.20968937967325615</c:v>
                </c:pt>
                <c:pt idx="128">
                  <c:v>0.20531074703513649</c:v>
                </c:pt>
                <c:pt idx="129">
                  <c:v>0.20099141862946712</c:v>
                </c:pt>
                <c:pt idx="130">
                  <c:v>0.19673271016552249</c:v>
                </c:pt>
                <c:pt idx="131">
                  <c:v>0.1925359188871559</c:v>
                </c:pt>
                <c:pt idx="132">
                  <c:v>0.1884023231776461</c:v>
                </c:pt>
                <c:pt idx="133">
                  <c:v>0.1843331821702891</c:v>
                </c:pt>
                <c:pt idx="134">
                  <c:v>0.18032973536485439</c:v>
                </c:pt>
                <c:pt idx="135">
                  <c:v>0.17639320225002106</c:v>
                </c:pt>
                <c:pt idx="136">
                  <c:v>0.17252478193191012</c:v>
                </c:pt>
                <c:pt idx="137">
                  <c:v>0.16872565276882467</c:v>
                </c:pt>
                <c:pt idx="138">
                  <c:v>0.16499697201231081</c:v>
                </c:pt>
                <c:pt idx="139">
                  <c:v>0.16133987545464729</c:v>
                </c:pt>
                <c:pt idx="140">
                  <c:v>0.15775547708287296</c:v>
                </c:pt>
                <c:pt idx="141">
                  <c:v>0.15424486873945453</c:v>
                </c:pt>
                <c:pt idx="142">
                  <c:v>0.15080911978970143</c:v>
                </c:pt>
                <c:pt idx="143">
                  <c:v>0.14744927679602665</c:v>
                </c:pt>
                <c:pt idx="144">
                  <c:v>0.14416636319915366</c:v>
                </c:pt>
                <c:pt idx="145">
                  <c:v>0.14096137900636635</c:v>
                </c:pt>
                <c:pt idx="146">
                  <c:v>0.13783530048689702</c:v>
                </c:pt>
                <c:pt idx="147">
                  <c:v>0.13478907987454586</c:v>
                </c:pt>
                <c:pt idx="148">
                  <c:v>0.1318236450776209</c:v>
                </c:pt>
                <c:pt idx="149">
                  <c:v>0.12893989939628792</c:v>
                </c:pt>
                <c:pt idx="150">
                  <c:v>0.12613872124741693</c:v>
                </c:pt>
                <c:pt idx="151">
                  <c:v>0.12342096389700785</c:v>
                </c:pt>
                <c:pt idx="152">
                  <c:v>0.12078745520027706</c:v>
                </c:pt>
                <c:pt idx="153">
                  <c:v>0.11823899734948479</c:v>
                </c:pt>
                <c:pt idx="154">
                  <c:v>0.11577636662958002</c:v>
                </c:pt>
                <c:pt idx="155">
                  <c:v>0.1134003131817361</c:v>
                </c:pt>
                <c:pt idx="156">
                  <c:v>0.11111156077485052</c:v>
                </c:pt>
                <c:pt idx="157">
                  <c:v>0.10891080658507807</c:v>
                </c:pt>
                <c:pt idx="158">
                  <c:v>0.1067987209834641</c:v>
                </c:pt>
                <c:pt idx="159">
                  <c:v>0.10477594733174311</c:v>
                </c:pt>
                <c:pt idx="160">
                  <c:v>0.10284310178636458</c:v>
                </c:pt>
                <c:pt idx="161">
                  <c:v>0.10100077311080541</c:v>
                </c:pt>
                <c:pt idx="162">
                  <c:v>9.9249522496227205E-2</c:v>
                </c:pt>
                <c:pt idx="163">
                  <c:v>9.7589883390531929E-2</c:v>
                </c:pt>
                <c:pt idx="164">
                  <c:v>9.6022361335868556E-2</c:v>
                </c:pt>
                <c:pt idx="165">
                  <c:v>9.4547433814639703E-2</c:v>
                </c:pt>
                <c:pt idx="166">
                  <c:v>9.3165550104056361E-2</c:v>
                </c:pt>
                <c:pt idx="167">
                  <c:v>9.1877131139283419E-2</c:v>
                </c:pt>
                <c:pt idx="168">
                  <c:v>9.0682569385218681E-2</c:v>
                </c:pt>
                <c:pt idx="169">
                  <c:v>8.958222871694449E-2</c:v>
                </c:pt>
                <c:pt idx="170">
                  <c:v>8.8576444308887559E-2</c:v>
                </c:pt>
                <c:pt idx="171">
                  <c:v>8.7665522532721918E-2</c:v>
                </c:pt>
                <c:pt idx="172">
                  <c:v>8.6849740864044733E-2</c:v>
                </c:pt>
                <c:pt idx="173">
                  <c:v>8.6129347797855083E-2</c:v>
                </c:pt>
                <c:pt idx="174">
                  <c:v>8.5504562772859505E-2</c:v>
                </c:pt>
                <c:pt idx="175">
                  <c:v>8.4975576104629025E-2</c:v>
                </c:pt>
                <c:pt idx="176">
                  <c:v>8.4542548927627192E-2</c:v>
                </c:pt>
                <c:pt idx="177">
                  <c:v>8.4205613146126901E-2</c:v>
                </c:pt>
                <c:pt idx="178">
                  <c:v>8.3964871394031249E-2</c:v>
                </c:pt>
                <c:pt idx="179">
                  <c:v>8.3820397003609992E-2</c:v>
                </c:pt>
                <c:pt idx="180">
                  <c:v>8.3772233983162081E-2</c:v>
                </c:pt>
                <c:pt idx="181">
                  <c:v>8.3820397003609992E-2</c:v>
                </c:pt>
                <c:pt idx="182">
                  <c:v>8.3964871394031249E-2</c:v>
                </c:pt>
                <c:pt idx="183">
                  <c:v>8.4205613146126901E-2</c:v>
                </c:pt>
                <c:pt idx="184">
                  <c:v>8.4542548927627137E-2</c:v>
                </c:pt>
                <c:pt idx="185">
                  <c:v>8.4975576104629025E-2</c:v>
                </c:pt>
                <c:pt idx="186">
                  <c:v>8.5504562772859449E-2</c:v>
                </c:pt>
                <c:pt idx="187">
                  <c:v>8.6129347797855083E-2</c:v>
                </c:pt>
                <c:pt idx="188">
                  <c:v>8.6849740864044733E-2</c:v>
                </c:pt>
                <c:pt idx="189">
                  <c:v>8.7665522532721862E-2</c:v>
                </c:pt>
                <c:pt idx="190">
                  <c:v>8.8576444308887559E-2</c:v>
                </c:pt>
                <c:pt idx="191">
                  <c:v>8.958222871694449E-2</c:v>
                </c:pt>
                <c:pt idx="192">
                  <c:v>9.0682569385218681E-2</c:v>
                </c:pt>
                <c:pt idx="193">
                  <c:v>9.1877131139283419E-2</c:v>
                </c:pt>
                <c:pt idx="194">
                  <c:v>9.3165550104056361E-2</c:v>
                </c:pt>
                <c:pt idx="195">
                  <c:v>9.4547433814639648E-2</c:v>
                </c:pt>
                <c:pt idx="196">
                  <c:v>9.60223613358685E-2</c:v>
                </c:pt>
                <c:pt idx="197">
                  <c:v>9.7589883390531929E-2</c:v>
                </c:pt>
                <c:pt idx="198">
                  <c:v>9.9249522496227205E-2</c:v>
                </c:pt>
                <c:pt idx="199">
                  <c:v>0.10100077311080541</c:v>
                </c:pt>
                <c:pt idx="200">
                  <c:v>0.10284310178636452</c:v>
                </c:pt>
                <c:pt idx="201">
                  <c:v>0.10477594733174311</c:v>
                </c:pt>
                <c:pt idx="202">
                  <c:v>0.10679872098346405</c:v>
                </c:pt>
                <c:pt idx="203">
                  <c:v>0.10891080658507801</c:v>
                </c:pt>
                <c:pt idx="204">
                  <c:v>0.1111115607748504</c:v>
                </c:pt>
                <c:pt idx="205">
                  <c:v>0.11340031318173605</c:v>
                </c:pt>
                <c:pt idx="206">
                  <c:v>0.11577636662957996</c:v>
                </c:pt>
                <c:pt idx="207">
                  <c:v>0.11823899734948468</c:v>
                </c:pt>
                <c:pt idx="208">
                  <c:v>0.12078745520027701</c:v>
                </c:pt>
                <c:pt idx="209">
                  <c:v>0.12342096389700785</c:v>
                </c:pt>
                <c:pt idx="210">
                  <c:v>0.12613872124741698</c:v>
                </c:pt>
                <c:pt idx="211">
                  <c:v>0.12893989939628786</c:v>
                </c:pt>
                <c:pt idx="212">
                  <c:v>0.13182364507762084</c:v>
                </c:pt>
                <c:pt idx="213">
                  <c:v>0.13478907987454586</c:v>
                </c:pt>
                <c:pt idx="214">
                  <c:v>0.13783530048689696</c:v>
                </c:pt>
                <c:pt idx="215">
                  <c:v>0.14096137900636618</c:v>
                </c:pt>
                <c:pt idx="216">
                  <c:v>0.1441663631991536</c:v>
                </c:pt>
                <c:pt idx="217">
                  <c:v>0.1474492767960266</c:v>
                </c:pt>
                <c:pt idx="218">
                  <c:v>0.15080911978970132</c:v>
                </c:pt>
                <c:pt idx="219">
                  <c:v>0.1542448687394545</c:v>
                </c:pt>
                <c:pt idx="220">
                  <c:v>0.15775547708287291</c:v>
                </c:pt>
                <c:pt idx="221">
                  <c:v>0.16133987545464731</c:v>
                </c:pt>
                <c:pt idx="222">
                  <c:v>0.16499697201231073</c:v>
                </c:pt>
                <c:pt idx="223">
                  <c:v>0.16872565276882465</c:v>
                </c:pt>
                <c:pt idx="224">
                  <c:v>0.17252478193191015</c:v>
                </c:pt>
                <c:pt idx="225">
                  <c:v>0.176393202250021</c:v>
                </c:pt>
                <c:pt idx="226">
                  <c:v>0.18032973536485419</c:v>
                </c:pt>
                <c:pt idx="227">
                  <c:v>0.18433318217028891</c:v>
                </c:pt>
                <c:pt idx="228">
                  <c:v>0.18840232317764605</c:v>
                </c:pt>
                <c:pt idx="229">
                  <c:v>0.19253591888715588</c:v>
                </c:pt>
                <c:pt idx="230">
                  <c:v>0.19673271016552246</c:v>
                </c:pt>
                <c:pt idx="231">
                  <c:v>0.20099141862946715</c:v>
                </c:pt>
                <c:pt idx="232">
                  <c:v>0.20531074703513658</c:v>
                </c:pt>
                <c:pt idx="233">
                  <c:v>0.20968937967325618</c:v>
                </c:pt>
                <c:pt idx="234">
                  <c:v>0.21412598276990774</c:v>
                </c:pt>
                <c:pt idx="235">
                  <c:v>0.21861920489280959</c:v>
                </c:pt>
                <c:pt idx="236">
                  <c:v>0.22316767736297632</c:v>
                </c:pt>
                <c:pt idx="237">
                  <c:v>0.22777001467163166</c:v>
                </c:pt>
                <c:pt idx="238">
                  <c:v>0.23242481490224715</c:v>
                </c:pt>
                <c:pt idx="239">
                  <c:v>0.23713066015758066</c:v>
                </c:pt>
                <c:pt idx="240">
                  <c:v>0.24188611699158091</c:v>
                </c:pt>
                <c:pt idx="241">
                  <c:v>0.24668973684602935</c:v>
                </c:pt>
                <c:pt idx="242">
                  <c:v>0.25154005649178413</c:v>
                </c:pt>
                <c:pt idx="243">
                  <c:v>0.25643559847449526</c:v>
                </c:pt>
                <c:pt idx="244">
                  <c:v>0.26137487156465067</c:v>
                </c:pt>
                <c:pt idx="245">
                  <c:v>0.26635637121181921</c:v>
                </c:pt>
                <c:pt idx="246">
                  <c:v>0.27137858000295179</c:v>
                </c:pt>
                <c:pt idx="247">
                  <c:v>0.27643996812459892</c:v>
                </c:pt>
                <c:pt idx="248">
                  <c:v>0.28153899382890818</c:v>
                </c:pt>
                <c:pt idx="249">
                  <c:v>0.28667410390325465</c:v>
                </c:pt>
                <c:pt idx="250">
                  <c:v>0.29184373414336484</c:v>
                </c:pt>
                <c:pt idx="251">
                  <c:v>0.29704630982978852</c:v>
                </c:pt>
                <c:pt idx="252">
                  <c:v>0.30228024620757254</c:v>
                </c:pt>
                <c:pt idx="253">
                  <c:v>0.30754394896899429</c:v>
                </c:pt>
                <c:pt idx="254">
                  <c:v>0.31283581473920219</c:v>
                </c:pt>
                <c:pt idx="255">
                  <c:v>0.31815423156461869</c:v>
                </c:pt>
                <c:pt idx="256">
                  <c:v>0.3234975794039584</c:v>
                </c:pt>
                <c:pt idx="257">
                  <c:v>0.32886423062170722</c:v>
                </c:pt>
                <c:pt idx="258">
                  <c:v>0.33425255048391633</c:v>
                </c:pt>
                <c:pt idx="259">
                  <c:v>0.33966089765615787</c:v>
                </c:pt>
                <c:pt idx="260">
                  <c:v>0.34508762470349169</c:v>
                </c:pt>
                <c:pt idx="261">
                  <c:v>0.3505310785922886</c:v>
                </c:pt>
                <c:pt idx="262">
                  <c:v>0.35598960119376283</c:v>
                </c:pt>
                <c:pt idx="263">
                  <c:v>0.36146152978905149</c:v>
                </c:pt>
                <c:pt idx="264">
                  <c:v>0.36694519757569688</c:v>
                </c:pt>
                <c:pt idx="265">
                  <c:v>0.37243893417536983</c:v>
                </c:pt>
                <c:pt idx="266">
                  <c:v>0.37794106614268297</c:v>
                </c:pt>
                <c:pt idx="267">
                  <c:v>0.38344991747493878</c:v>
                </c:pt>
                <c:pt idx="268">
                  <c:v>0.38896381012265591</c:v>
                </c:pt>
                <c:pt idx="269">
                  <c:v>0.39448106450071996</c:v>
                </c:pt>
                <c:pt idx="270">
                  <c:v>0.39999999999999997</c:v>
                </c:pt>
                <c:pt idx="271">
                  <c:v>0.40551893549927998</c:v>
                </c:pt>
                <c:pt idx="272">
                  <c:v>0.41103618987734403</c:v>
                </c:pt>
                <c:pt idx="273">
                  <c:v>0.41655008252506115</c:v>
                </c:pt>
                <c:pt idx="274">
                  <c:v>0.42205893385731696</c:v>
                </c:pt>
                <c:pt idx="275">
                  <c:v>0.4275610658246301</c:v>
                </c:pt>
                <c:pt idx="276">
                  <c:v>0.43305480242430305</c:v>
                </c:pt>
                <c:pt idx="277">
                  <c:v>0.43853847021094872</c:v>
                </c:pt>
                <c:pt idx="278">
                  <c:v>0.44401039880623738</c:v>
                </c:pt>
                <c:pt idx="279">
                  <c:v>0.44946892140771133</c:v>
                </c:pt>
                <c:pt idx="280">
                  <c:v>0.45491237529650824</c:v>
                </c:pt>
                <c:pt idx="281">
                  <c:v>0.46033910234384179</c:v>
                </c:pt>
                <c:pt idx="282">
                  <c:v>0.46574744951608332</c:v>
                </c:pt>
                <c:pt idx="283">
                  <c:v>0.47113576937829271</c:v>
                </c:pt>
                <c:pt idx="284">
                  <c:v>0.47650242059604153</c:v>
                </c:pt>
                <c:pt idx="285">
                  <c:v>0.48184576843538152</c:v>
                </c:pt>
                <c:pt idx="286">
                  <c:v>0.48716418526079802</c:v>
                </c:pt>
                <c:pt idx="287">
                  <c:v>0.49245605103100565</c:v>
                </c:pt>
                <c:pt idx="288">
                  <c:v>0.49771975379242739</c:v>
                </c:pt>
                <c:pt idx="289">
                  <c:v>0.50295369017021141</c:v>
                </c:pt>
                <c:pt idx="290">
                  <c:v>0.50815626585663476</c:v>
                </c:pt>
                <c:pt idx="291">
                  <c:v>0.51332589609674495</c:v>
                </c:pt>
                <c:pt idx="292">
                  <c:v>0.51846100617109181</c:v>
                </c:pt>
                <c:pt idx="293">
                  <c:v>0.52356003187540101</c:v>
                </c:pt>
                <c:pt idx="294">
                  <c:v>0.52862141999704837</c:v>
                </c:pt>
                <c:pt idx="295">
                  <c:v>0.53364362878818072</c:v>
                </c:pt>
                <c:pt idx="296">
                  <c:v>0.53862512843534938</c:v>
                </c:pt>
                <c:pt idx="297">
                  <c:v>0.54356440152550467</c:v>
                </c:pt>
                <c:pt idx="298">
                  <c:v>0.54845994350821581</c:v>
                </c:pt>
                <c:pt idx="299">
                  <c:v>0.55331026315397058</c:v>
                </c:pt>
                <c:pt idx="300">
                  <c:v>0.55811388300841902</c:v>
                </c:pt>
                <c:pt idx="301">
                  <c:v>0.56286933984241927</c:v>
                </c:pt>
                <c:pt idx="302">
                  <c:v>0.56757518509775284</c:v>
                </c:pt>
                <c:pt idx="303">
                  <c:v>0.57222998532836833</c:v>
                </c:pt>
                <c:pt idx="304">
                  <c:v>0.57683232263702344</c:v>
                </c:pt>
                <c:pt idx="305">
                  <c:v>0.58138079510719032</c:v>
                </c:pt>
                <c:pt idx="306">
                  <c:v>0.58587401723009225</c:v>
                </c:pt>
                <c:pt idx="307">
                  <c:v>0.59031062032674375</c:v>
                </c:pt>
                <c:pt idx="308">
                  <c:v>0.59468925296486363</c:v>
                </c:pt>
                <c:pt idx="309">
                  <c:v>0.59900858137053303</c:v>
                </c:pt>
                <c:pt idx="310">
                  <c:v>0.60326728983447753</c:v>
                </c:pt>
                <c:pt idx="311">
                  <c:v>0.607464081112844</c:v>
                </c:pt>
                <c:pt idx="312">
                  <c:v>0.61159767682235378</c:v>
                </c:pt>
                <c:pt idx="313">
                  <c:v>0.61566681782971089</c:v>
                </c:pt>
                <c:pt idx="314">
                  <c:v>0.61967026463514552</c:v>
                </c:pt>
                <c:pt idx="315">
                  <c:v>0.62360679774997896</c:v>
                </c:pt>
                <c:pt idx="316">
                  <c:v>0.62747521806808981</c:v>
                </c:pt>
                <c:pt idx="317">
                  <c:v>0.63127434723117548</c:v>
                </c:pt>
                <c:pt idx="318">
                  <c:v>0.63500302798768926</c:v>
                </c:pt>
                <c:pt idx="319">
                  <c:v>0.6386601245453527</c:v>
                </c:pt>
                <c:pt idx="320">
                  <c:v>0.64224452291712708</c:v>
                </c:pt>
                <c:pt idx="321">
                  <c:v>0.6457551312605454</c:v>
                </c:pt>
                <c:pt idx="322">
                  <c:v>0.64919088021029847</c:v>
                </c:pt>
                <c:pt idx="323">
                  <c:v>0.65255072320397334</c:v>
                </c:pt>
                <c:pt idx="324">
                  <c:v>0.65583363680084639</c:v>
                </c:pt>
                <c:pt idx="325">
                  <c:v>0.65903862099363364</c:v>
                </c:pt>
                <c:pt idx="326">
                  <c:v>0.66216469951310297</c:v>
                </c:pt>
                <c:pt idx="327">
                  <c:v>0.66521092012545413</c:v>
                </c:pt>
                <c:pt idx="328">
                  <c:v>0.66817635492237892</c:v>
                </c:pt>
                <c:pt idx="329">
                  <c:v>0.67106010060371202</c:v>
                </c:pt>
                <c:pt idx="330">
                  <c:v>0.67386127875258306</c:v>
                </c:pt>
                <c:pt idx="331">
                  <c:v>0.67657903610299219</c:v>
                </c:pt>
                <c:pt idx="332">
                  <c:v>0.67921254479972304</c:v>
                </c:pt>
                <c:pt idx="333">
                  <c:v>0.6817610026505152</c:v>
                </c:pt>
                <c:pt idx="334">
                  <c:v>0.68422363337042014</c:v>
                </c:pt>
                <c:pt idx="335">
                  <c:v>0.68659968681826389</c:v>
                </c:pt>
                <c:pt idx="336">
                  <c:v>0.68888843922514953</c:v>
                </c:pt>
                <c:pt idx="337">
                  <c:v>0.69108919341492192</c:v>
                </c:pt>
                <c:pt idx="338">
                  <c:v>0.69320127901653594</c:v>
                </c:pt>
                <c:pt idx="339">
                  <c:v>0.69522405266825682</c:v>
                </c:pt>
                <c:pt idx="340">
                  <c:v>0.69715689821363558</c:v>
                </c:pt>
                <c:pt idx="341">
                  <c:v>0.69899922688919458</c:v>
                </c:pt>
                <c:pt idx="342">
                  <c:v>0.70075047750377284</c:v>
                </c:pt>
                <c:pt idx="343">
                  <c:v>0.70241011660946817</c:v>
                </c:pt>
                <c:pt idx="344">
                  <c:v>0.70397763866413143</c:v>
                </c:pt>
                <c:pt idx="345">
                  <c:v>0.70545256618536034</c:v>
                </c:pt>
                <c:pt idx="346">
                  <c:v>0.70683444989594368</c:v>
                </c:pt>
                <c:pt idx="347">
                  <c:v>0.70812286886071663</c:v>
                </c:pt>
                <c:pt idx="348">
                  <c:v>0.70931743061478136</c:v>
                </c:pt>
                <c:pt idx="349">
                  <c:v>0.7104177712830555</c:v>
                </c:pt>
                <c:pt idx="350">
                  <c:v>0.71142355569111237</c:v>
                </c:pt>
                <c:pt idx="351">
                  <c:v>0.71233447746727818</c:v>
                </c:pt>
                <c:pt idx="352">
                  <c:v>0.71315025913595531</c:v>
                </c:pt>
                <c:pt idx="353">
                  <c:v>0.71387065220214496</c:v>
                </c:pt>
                <c:pt idx="354">
                  <c:v>0.7144954372271406</c:v>
                </c:pt>
                <c:pt idx="355">
                  <c:v>0.71502442389537102</c:v>
                </c:pt>
                <c:pt idx="356">
                  <c:v>0.71545745107237291</c:v>
                </c:pt>
                <c:pt idx="357">
                  <c:v>0.7157943868538732</c:v>
                </c:pt>
                <c:pt idx="358">
                  <c:v>0.71603512860596874</c:v>
                </c:pt>
                <c:pt idx="359">
                  <c:v>0.71617960299639005</c:v>
                </c:pt>
                <c:pt idx="360">
                  <c:v>0.71622776601683791</c:v>
                </c:pt>
              </c:numCache>
            </c:numRef>
          </c:xVal>
          <c:yVal>
            <c:numRef>
              <c:f>'Example 7'!CircleY1</c:f>
              <c:numCache>
                <c:formatCode>General</c:formatCode>
                <c:ptCount val="361"/>
                <c:pt idx="0">
                  <c:v>0.5</c:v>
                </c:pt>
                <c:pt idx="1">
                  <c:v>0.50551893549928006</c:v>
                </c:pt>
                <c:pt idx="2">
                  <c:v>0.51103618987734389</c:v>
                </c:pt>
                <c:pt idx="3">
                  <c:v>0.51655008252506107</c:v>
                </c:pt>
                <c:pt idx="4">
                  <c:v>0.52205893385731694</c:v>
                </c:pt>
                <c:pt idx="5">
                  <c:v>0.52756106582463014</c:v>
                </c:pt>
                <c:pt idx="6">
                  <c:v>0.53305480242430314</c:v>
                </c:pt>
                <c:pt idx="7">
                  <c:v>0.53853847021094869</c:v>
                </c:pt>
                <c:pt idx="8">
                  <c:v>0.54401039880623736</c:v>
                </c:pt>
                <c:pt idx="9">
                  <c:v>0.54946892140771131</c:v>
                </c:pt>
                <c:pt idx="10">
                  <c:v>0.55491237529650839</c:v>
                </c:pt>
                <c:pt idx="11">
                  <c:v>0.56033910234384188</c:v>
                </c:pt>
                <c:pt idx="12">
                  <c:v>0.56574744951608358</c:v>
                </c:pt>
                <c:pt idx="13">
                  <c:v>0.57113576937829269</c:v>
                </c:pt>
                <c:pt idx="14">
                  <c:v>0.57650242059604162</c:v>
                </c:pt>
                <c:pt idx="15">
                  <c:v>0.58184576843538138</c:v>
                </c:pt>
                <c:pt idx="16">
                  <c:v>0.58716418526079794</c:v>
                </c:pt>
                <c:pt idx="17">
                  <c:v>0.59245605103100563</c:v>
                </c:pt>
                <c:pt idx="18">
                  <c:v>0.59771975379242737</c:v>
                </c:pt>
                <c:pt idx="19">
                  <c:v>0.6029536901702115</c:v>
                </c:pt>
                <c:pt idx="20">
                  <c:v>0.60815626585663496</c:v>
                </c:pt>
                <c:pt idx="21">
                  <c:v>0.61332589609674515</c:v>
                </c:pt>
                <c:pt idx="22">
                  <c:v>0.61846100617109179</c:v>
                </c:pt>
                <c:pt idx="23">
                  <c:v>0.6235600318754011</c:v>
                </c:pt>
                <c:pt idx="24">
                  <c:v>0.62862141999704824</c:v>
                </c:pt>
                <c:pt idx="25">
                  <c:v>0.6336436287881807</c:v>
                </c:pt>
                <c:pt idx="26">
                  <c:v>0.63862512843534924</c:v>
                </c:pt>
                <c:pt idx="27">
                  <c:v>0.64356440152550465</c:v>
                </c:pt>
                <c:pt idx="28">
                  <c:v>0.6484599435082159</c:v>
                </c:pt>
                <c:pt idx="29">
                  <c:v>0.65331026315397067</c:v>
                </c:pt>
                <c:pt idx="30">
                  <c:v>0.658113883008419</c:v>
                </c:pt>
                <c:pt idx="31">
                  <c:v>0.66286933984241925</c:v>
                </c:pt>
                <c:pt idx="32">
                  <c:v>0.66757518509775282</c:v>
                </c:pt>
                <c:pt idx="33">
                  <c:v>0.67222998532836842</c:v>
                </c:pt>
                <c:pt idx="34">
                  <c:v>0.67683232263702364</c:v>
                </c:pt>
                <c:pt idx="35">
                  <c:v>0.6813807951071903</c:v>
                </c:pt>
                <c:pt idx="36">
                  <c:v>0.68587401723009223</c:v>
                </c:pt>
                <c:pt idx="37">
                  <c:v>0.69031062032674384</c:v>
                </c:pt>
                <c:pt idx="38">
                  <c:v>0.6946892529648635</c:v>
                </c:pt>
                <c:pt idx="39">
                  <c:v>0.6990085813705329</c:v>
                </c:pt>
                <c:pt idx="40">
                  <c:v>0.7032672898344775</c:v>
                </c:pt>
                <c:pt idx="41">
                  <c:v>0.70746408111284398</c:v>
                </c:pt>
                <c:pt idx="42">
                  <c:v>0.71159767682235398</c:v>
                </c:pt>
                <c:pt idx="43">
                  <c:v>0.71566681782971098</c:v>
                </c:pt>
                <c:pt idx="44">
                  <c:v>0.71967026463514572</c:v>
                </c:pt>
                <c:pt idx="45">
                  <c:v>0.72360679774997894</c:v>
                </c:pt>
                <c:pt idx="46">
                  <c:v>0.7274752180680899</c:v>
                </c:pt>
                <c:pt idx="47">
                  <c:v>0.73127434723117535</c:v>
                </c:pt>
                <c:pt idx="48">
                  <c:v>0.73500302798768924</c:v>
                </c:pt>
                <c:pt idx="49">
                  <c:v>0.73866012454535279</c:v>
                </c:pt>
                <c:pt idx="50">
                  <c:v>0.74224452291712706</c:v>
                </c:pt>
                <c:pt idx="51">
                  <c:v>0.74575513126054549</c:v>
                </c:pt>
                <c:pt idx="52">
                  <c:v>0.74919088021029867</c:v>
                </c:pt>
                <c:pt idx="53">
                  <c:v>0.75255072320397343</c:v>
                </c:pt>
                <c:pt idx="54">
                  <c:v>0.75583363680084636</c:v>
                </c:pt>
                <c:pt idx="55">
                  <c:v>0.75903862099363373</c:v>
                </c:pt>
                <c:pt idx="56">
                  <c:v>0.76216469951310306</c:v>
                </c:pt>
                <c:pt idx="57">
                  <c:v>0.76521092012545411</c:v>
                </c:pt>
                <c:pt idx="58">
                  <c:v>0.76817635492237912</c:v>
                </c:pt>
                <c:pt idx="59">
                  <c:v>0.77106010060371211</c:v>
                </c:pt>
                <c:pt idx="60">
                  <c:v>0.77386127875258304</c:v>
                </c:pt>
                <c:pt idx="61">
                  <c:v>0.77657903610299217</c:v>
                </c:pt>
                <c:pt idx="62">
                  <c:v>0.77921254479972302</c:v>
                </c:pt>
                <c:pt idx="63">
                  <c:v>0.78176100265051529</c:v>
                </c:pt>
                <c:pt idx="64">
                  <c:v>0.78422363337042</c:v>
                </c:pt>
                <c:pt idx="65">
                  <c:v>0.78659968681826387</c:v>
                </c:pt>
                <c:pt idx="66">
                  <c:v>0.78888843922514951</c:v>
                </c:pt>
                <c:pt idx="67">
                  <c:v>0.79108919341492201</c:v>
                </c:pt>
                <c:pt idx="68">
                  <c:v>0.79320127901653592</c:v>
                </c:pt>
                <c:pt idx="69">
                  <c:v>0.79522405266825691</c:v>
                </c:pt>
                <c:pt idx="70">
                  <c:v>0.79715689821363545</c:v>
                </c:pt>
                <c:pt idx="71">
                  <c:v>0.79899922688919456</c:v>
                </c:pt>
                <c:pt idx="72">
                  <c:v>0.80075047750377282</c:v>
                </c:pt>
                <c:pt idx="73">
                  <c:v>0.80241011660946815</c:v>
                </c:pt>
                <c:pt idx="74">
                  <c:v>0.80397763866413152</c:v>
                </c:pt>
                <c:pt idx="75">
                  <c:v>0.80545256618536032</c:v>
                </c:pt>
                <c:pt idx="76">
                  <c:v>0.80683444989594366</c:v>
                </c:pt>
                <c:pt idx="77">
                  <c:v>0.8081228688607166</c:v>
                </c:pt>
                <c:pt idx="78">
                  <c:v>0.80931743061478123</c:v>
                </c:pt>
                <c:pt idx="79">
                  <c:v>0.81041777128305559</c:v>
                </c:pt>
                <c:pt idx="80">
                  <c:v>0.81142355569111246</c:v>
                </c:pt>
                <c:pt idx="81">
                  <c:v>0.81233447746727816</c:v>
                </c:pt>
                <c:pt idx="82">
                  <c:v>0.81315025913595529</c:v>
                </c:pt>
                <c:pt idx="83">
                  <c:v>0.81387065220214494</c:v>
                </c:pt>
                <c:pt idx="84">
                  <c:v>0.81449543722714046</c:v>
                </c:pt>
                <c:pt idx="85">
                  <c:v>0.815024423895371</c:v>
                </c:pt>
                <c:pt idx="86">
                  <c:v>0.81545745107237289</c:v>
                </c:pt>
                <c:pt idx="87">
                  <c:v>0.81579438685387307</c:v>
                </c:pt>
                <c:pt idx="88">
                  <c:v>0.81603512860596883</c:v>
                </c:pt>
                <c:pt idx="89">
                  <c:v>0.81617960299639003</c:v>
                </c:pt>
                <c:pt idx="90">
                  <c:v>0.816227766016838</c:v>
                </c:pt>
                <c:pt idx="91">
                  <c:v>0.81617960299639003</c:v>
                </c:pt>
                <c:pt idx="92">
                  <c:v>0.81603512860596883</c:v>
                </c:pt>
                <c:pt idx="93">
                  <c:v>0.81579438685387307</c:v>
                </c:pt>
                <c:pt idx="94">
                  <c:v>0.81545745107237289</c:v>
                </c:pt>
                <c:pt idx="95">
                  <c:v>0.815024423895371</c:v>
                </c:pt>
                <c:pt idx="96">
                  <c:v>0.81449543722714057</c:v>
                </c:pt>
                <c:pt idx="97">
                  <c:v>0.81387065220214494</c:v>
                </c:pt>
                <c:pt idx="98">
                  <c:v>0.81315025913595529</c:v>
                </c:pt>
                <c:pt idx="99">
                  <c:v>0.81233447746727805</c:v>
                </c:pt>
                <c:pt idx="100">
                  <c:v>0.81142355569111246</c:v>
                </c:pt>
                <c:pt idx="101">
                  <c:v>0.81041777128305559</c:v>
                </c:pt>
                <c:pt idx="102">
                  <c:v>0.80931743061478134</c:v>
                </c:pt>
                <c:pt idx="103">
                  <c:v>0.8081228688607166</c:v>
                </c:pt>
                <c:pt idx="104">
                  <c:v>0.80683444989594366</c:v>
                </c:pt>
                <c:pt idx="105">
                  <c:v>0.80545256618536032</c:v>
                </c:pt>
                <c:pt idx="106">
                  <c:v>0.80397763866413152</c:v>
                </c:pt>
                <c:pt idx="107">
                  <c:v>0.80241011660946815</c:v>
                </c:pt>
                <c:pt idx="108">
                  <c:v>0.80075047750377282</c:v>
                </c:pt>
                <c:pt idx="109">
                  <c:v>0.79899922688919467</c:v>
                </c:pt>
                <c:pt idx="110">
                  <c:v>0.79715689821363545</c:v>
                </c:pt>
                <c:pt idx="111">
                  <c:v>0.79522405266825691</c:v>
                </c:pt>
                <c:pt idx="112">
                  <c:v>0.79320127901653592</c:v>
                </c:pt>
                <c:pt idx="113">
                  <c:v>0.79108919341492201</c:v>
                </c:pt>
                <c:pt idx="114">
                  <c:v>0.78888843922514962</c:v>
                </c:pt>
                <c:pt idx="115">
                  <c:v>0.78659968681826398</c:v>
                </c:pt>
                <c:pt idx="116">
                  <c:v>0.78422363337042</c:v>
                </c:pt>
                <c:pt idx="117">
                  <c:v>0.78176100265051529</c:v>
                </c:pt>
                <c:pt idx="118">
                  <c:v>0.77921254479972313</c:v>
                </c:pt>
                <c:pt idx="119">
                  <c:v>0.77657903610299217</c:v>
                </c:pt>
                <c:pt idx="120">
                  <c:v>0.77386127875258315</c:v>
                </c:pt>
                <c:pt idx="121">
                  <c:v>0.77106010060371211</c:v>
                </c:pt>
                <c:pt idx="122">
                  <c:v>0.76817635492237923</c:v>
                </c:pt>
                <c:pt idx="123">
                  <c:v>0.76521092012545411</c:v>
                </c:pt>
                <c:pt idx="124">
                  <c:v>0.76216469951310306</c:v>
                </c:pt>
                <c:pt idx="125">
                  <c:v>0.75903862099363384</c:v>
                </c:pt>
                <c:pt idx="126">
                  <c:v>0.75583363680084636</c:v>
                </c:pt>
                <c:pt idx="127">
                  <c:v>0.75255072320397332</c:v>
                </c:pt>
                <c:pt idx="128">
                  <c:v>0.74919088021029867</c:v>
                </c:pt>
                <c:pt idx="129">
                  <c:v>0.7457551312605456</c:v>
                </c:pt>
                <c:pt idx="130">
                  <c:v>0.74224452291712706</c:v>
                </c:pt>
                <c:pt idx="131">
                  <c:v>0.73866012454535268</c:v>
                </c:pt>
                <c:pt idx="132">
                  <c:v>0.73500302798768935</c:v>
                </c:pt>
                <c:pt idx="133">
                  <c:v>0.73127434723117535</c:v>
                </c:pt>
                <c:pt idx="134">
                  <c:v>0.72747521806809001</c:v>
                </c:pt>
                <c:pt idx="135">
                  <c:v>0.72360679774997894</c:v>
                </c:pt>
                <c:pt idx="136">
                  <c:v>0.71967026463514572</c:v>
                </c:pt>
                <c:pt idx="137">
                  <c:v>0.71566681782971098</c:v>
                </c:pt>
                <c:pt idx="138">
                  <c:v>0.71159767682235398</c:v>
                </c:pt>
                <c:pt idx="139">
                  <c:v>0.70746408111284409</c:v>
                </c:pt>
                <c:pt idx="140">
                  <c:v>0.70326728983447762</c:v>
                </c:pt>
                <c:pt idx="141">
                  <c:v>0.69900858137053301</c:v>
                </c:pt>
                <c:pt idx="142">
                  <c:v>0.69468925296486361</c:v>
                </c:pt>
                <c:pt idx="143">
                  <c:v>0.69031062032674373</c:v>
                </c:pt>
                <c:pt idx="144">
                  <c:v>0.68587401723009234</c:v>
                </c:pt>
                <c:pt idx="145">
                  <c:v>0.68138079510719041</c:v>
                </c:pt>
                <c:pt idx="146">
                  <c:v>0.67683232263702364</c:v>
                </c:pt>
                <c:pt idx="147">
                  <c:v>0.67222998532836842</c:v>
                </c:pt>
                <c:pt idx="148">
                  <c:v>0.66757518509775282</c:v>
                </c:pt>
                <c:pt idx="149">
                  <c:v>0.66286933984241936</c:v>
                </c:pt>
                <c:pt idx="150">
                  <c:v>0.658113883008419</c:v>
                </c:pt>
                <c:pt idx="151">
                  <c:v>0.65331026315397078</c:v>
                </c:pt>
                <c:pt idx="152">
                  <c:v>0.64845994350821601</c:v>
                </c:pt>
                <c:pt idx="153">
                  <c:v>0.64356440152550476</c:v>
                </c:pt>
                <c:pt idx="154">
                  <c:v>0.63862512843534924</c:v>
                </c:pt>
                <c:pt idx="155">
                  <c:v>0.6336436287881807</c:v>
                </c:pt>
                <c:pt idx="156">
                  <c:v>0.62862141999704835</c:v>
                </c:pt>
                <c:pt idx="157">
                  <c:v>0.62356003187540121</c:v>
                </c:pt>
                <c:pt idx="158">
                  <c:v>0.61846100617109179</c:v>
                </c:pt>
                <c:pt idx="159">
                  <c:v>0.61332589609674515</c:v>
                </c:pt>
                <c:pt idx="160">
                  <c:v>0.60815626585663496</c:v>
                </c:pt>
                <c:pt idx="161">
                  <c:v>0.60295369017021161</c:v>
                </c:pt>
                <c:pt idx="162">
                  <c:v>0.59771975379242748</c:v>
                </c:pt>
                <c:pt idx="163">
                  <c:v>0.59245605103100574</c:v>
                </c:pt>
                <c:pt idx="164">
                  <c:v>0.58716418526079805</c:v>
                </c:pt>
                <c:pt idx="165">
                  <c:v>0.58184576843538149</c:v>
                </c:pt>
                <c:pt idx="166">
                  <c:v>0.57650242059604162</c:v>
                </c:pt>
                <c:pt idx="167">
                  <c:v>0.57113576937829269</c:v>
                </c:pt>
                <c:pt idx="168">
                  <c:v>0.56574744951608358</c:v>
                </c:pt>
                <c:pt idx="169">
                  <c:v>0.56033910234384199</c:v>
                </c:pt>
                <c:pt idx="170">
                  <c:v>0.55491237529650839</c:v>
                </c:pt>
                <c:pt idx="171">
                  <c:v>0.54946892140771142</c:v>
                </c:pt>
                <c:pt idx="172">
                  <c:v>0.54401039880623747</c:v>
                </c:pt>
                <c:pt idx="173">
                  <c:v>0.53853847021094869</c:v>
                </c:pt>
                <c:pt idx="174">
                  <c:v>0.53305480242430325</c:v>
                </c:pt>
                <c:pt idx="175">
                  <c:v>0.52756106582463036</c:v>
                </c:pt>
                <c:pt idx="176">
                  <c:v>0.52205893385731705</c:v>
                </c:pt>
                <c:pt idx="177">
                  <c:v>0.51655008252506107</c:v>
                </c:pt>
                <c:pt idx="178">
                  <c:v>0.51103618987734378</c:v>
                </c:pt>
                <c:pt idx="179">
                  <c:v>0.50551893549928006</c:v>
                </c:pt>
                <c:pt idx="180">
                  <c:v>0.5</c:v>
                </c:pt>
                <c:pt idx="181">
                  <c:v>0.49448106450072005</c:v>
                </c:pt>
                <c:pt idx="182">
                  <c:v>0.48896381012265616</c:v>
                </c:pt>
                <c:pt idx="183">
                  <c:v>0.48344991747493898</c:v>
                </c:pt>
                <c:pt idx="184">
                  <c:v>0.47794106614268317</c:v>
                </c:pt>
                <c:pt idx="185">
                  <c:v>0.47243893417536992</c:v>
                </c:pt>
                <c:pt idx="186">
                  <c:v>0.46694519757569697</c:v>
                </c:pt>
                <c:pt idx="187">
                  <c:v>0.46146152978905125</c:v>
                </c:pt>
                <c:pt idx="188">
                  <c:v>0.45598960119376264</c:v>
                </c:pt>
                <c:pt idx="189">
                  <c:v>0.45053107859228869</c:v>
                </c:pt>
                <c:pt idx="190">
                  <c:v>0.44508762470349161</c:v>
                </c:pt>
                <c:pt idx="191">
                  <c:v>0.43966089765615812</c:v>
                </c:pt>
                <c:pt idx="192">
                  <c:v>0.43425255048391653</c:v>
                </c:pt>
                <c:pt idx="193">
                  <c:v>0.42886423062170725</c:v>
                </c:pt>
                <c:pt idx="194">
                  <c:v>0.42349757940395844</c:v>
                </c:pt>
                <c:pt idx="195">
                  <c:v>0.41815423156461878</c:v>
                </c:pt>
                <c:pt idx="196">
                  <c:v>0.41283581473920217</c:v>
                </c:pt>
                <c:pt idx="197">
                  <c:v>0.40754394896899448</c:v>
                </c:pt>
                <c:pt idx="198">
                  <c:v>0.40228024620757252</c:v>
                </c:pt>
                <c:pt idx="199">
                  <c:v>0.3970463098297885</c:v>
                </c:pt>
                <c:pt idx="200">
                  <c:v>0.39184373414336504</c:v>
                </c:pt>
                <c:pt idx="201">
                  <c:v>0.38667410390325474</c:v>
                </c:pt>
                <c:pt idx="202">
                  <c:v>0.38153899382890821</c:v>
                </c:pt>
                <c:pt idx="203">
                  <c:v>0.37643996812459896</c:v>
                </c:pt>
                <c:pt idx="204">
                  <c:v>0.37137858000295187</c:v>
                </c:pt>
                <c:pt idx="205">
                  <c:v>0.36635637121181941</c:v>
                </c:pt>
                <c:pt idx="206">
                  <c:v>0.36137487156465081</c:v>
                </c:pt>
                <c:pt idx="207">
                  <c:v>0.35643559847449546</c:v>
                </c:pt>
                <c:pt idx="208">
                  <c:v>0.3515400564917841</c:v>
                </c:pt>
                <c:pt idx="209">
                  <c:v>0.34668973684602933</c:v>
                </c:pt>
                <c:pt idx="210">
                  <c:v>0.341886116991581</c:v>
                </c:pt>
                <c:pt idx="211">
                  <c:v>0.33713066015758075</c:v>
                </c:pt>
                <c:pt idx="212">
                  <c:v>0.33242481490224718</c:v>
                </c:pt>
                <c:pt idx="213">
                  <c:v>0.32777001467163158</c:v>
                </c:pt>
                <c:pt idx="214">
                  <c:v>0.32316767736297647</c:v>
                </c:pt>
                <c:pt idx="215">
                  <c:v>0.3186192048928097</c:v>
                </c:pt>
                <c:pt idx="216">
                  <c:v>0.31412598276990777</c:v>
                </c:pt>
                <c:pt idx="217">
                  <c:v>0.30968937967325627</c:v>
                </c:pt>
                <c:pt idx="218">
                  <c:v>0.30531074703513661</c:v>
                </c:pt>
                <c:pt idx="219">
                  <c:v>0.30099141862946699</c:v>
                </c:pt>
                <c:pt idx="220">
                  <c:v>0.2967327101655225</c:v>
                </c:pt>
                <c:pt idx="221">
                  <c:v>0.29253591888715591</c:v>
                </c:pt>
                <c:pt idx="222">
                  <c:v>0.28840232317764608</c:v>
                </c:pt>
                <c:pt idx="223">
                  <c:v>0.28433318217028908</c:v>
                </c:pt>
                <c:pt idx="224">
                  <c:v>0.28032973536485428</c:v>
                </c:pt>
                <c:pt idx="225">
                  <c:v>0.27639320225002106</c:v>
                </c:pt>
                <c:pt idx="226">
                  <c:v>0.27252478193191021</c:v>
                </c:pt>
                <c:pt idx="227">
                  <c:v>0.26872565276882476</c:v>
                </c:pt>
                <c:pt idx="228">
                  <c:v>0.26499697201231076</c:v>
                </c:pt>
                <c:pt idx="229">
                  <c:v>0.26133987545464737</c:v>
                </c:pt>
                <c:pt idx="230">
                  <c:v>0.25775547708287294</c:v>
                </c:pt>
                <c:pt idx="231">
                  <c:v>0.2542448687394544</c:v>
                </c:pt>
                <c:pt idx="232">
                  <c:v>0.25080911978970133</c:v>
                </c:pt>
                <c:pt idx="233">
                  <c:v>0.24744927679602663</c:v>
                </c:pt>
                <c:pt idx="234">
                  <c:v>0.24416636319915364</c:v>
                </c:pt>
                <c:pt idx="235">
                  <c:v>0.24096137900636633</c:v>
                </c:pt>
                <c:pt idx="236">
                  <c:v>0.23783530048689705</c:v>
                </c:pt>
                <c:pt idx="237">
                  <c:v>0.23478907987454584</c:v>
                </c:pt>
                <c:pt idx="238">
                  <c:v>0.23182364507762088</c:v>
                </c:pt>
                <c:pt idx="239">
                  <c:v>0.22893989939628795</c:v>
                </c:pt>
                <c:pt idx="240">
                  <c:v>0.22613872124741702</c:v>
                </c:pt>
                <c:pt idx="241">
                  <c:v>0.22342096389700777</c:v>
                </c:pt>
                <c:pt idx="242">
                  <c:v>0.22078745520027693</c:v>
                </c:pt>
                <c:pt idx="243">
                  <c:v>0.21823899734948476</c:v>
                </c:pt>
                <c:pt idx="244">
                  <c:v>0.21577636662958005</c:v>
                </c:pt>
                <c:pt idx="245">
                  <c:v>0.21340031318173613</c:v>
                </c:pt>
                <c:pt idx="246">
                  <c:v>0.21111156077485044</c:v>
                </c:pt>
                <c:pt idx="247">
                  <c:v>0.20891080658507805</c:v>
                </c:pt>
                <c:pt idx="248">
                  <c:v>0.20679872098346408</c:v>
                </c:pt>
                <c:pt idx="249">
                  <c:v>0.20477594733174315</c:v>
                </c:pt>
                <c:pt idx="250">
                  <c:v>0.20284310178636461</c:v>
                </c:pt>
                <c:pt idx="251">
                  <c:v>0.20100077311080533</c:v>
                </c:pt>
                <c:pt idx="252">
                  <c:v>0.19924952249622718</c:v>
                </c:pt>
                <c:pt idx="253">
                  <c:v>0.19758988339053196</c:v>
                </c:pt>
                <c:pt idx="254">
                  <c:v>0.19602236133586842</c:v>
                </c:pt>
                <c:pt idx="255">
                  <c:v>0.19454743381463968</c:v>
                </c:pt>
                <c:pt idx="256">
                  <c:v>0.19316555010405634</c:v>
                </c:pt>
                <c:pt idx="257">
                  <c:v>0.19187713113928345</c:v>
                </c:pt>
                <c:pt idx="258">
                  <c:v>0.19068256938521871</c:v>
                </c:pt>
                <c:pt idx="259">
                  <c:v>0.18958222871694452</c:v>
                </c:pt>
                <c:pt idx="260">
                  <c:v>0.18857644430888754</c:v>
                </c:pt>
                <c:pt idx="261">
                  <c:v>0.1876655225327219</c:v>
                </c:pt>
                <c:pt idx="262">
                  <c:v>0.18684974086404471</c:v>
                </c:pt>
                <c:pt idx="263">
                  <c:v>0.18612934779785506</c:v>
                </c:pt>
                <c:pt idx="264">
                  <c:v>0.18550456277285943</c:v>
                </c:pt>
                <c:pt idx="265">
                  <c:v>0.184975576104629</c:v>
                </c:pt>
                <c:pt idx="266">
                  <c:v>0.18454254892762717</c:v>
                </c:pt>
                <c:pt idx="267">
                  <c:v>0.18420561314612688</c:v>
                </c:pt>
                <c:pt idx="268">
                  <c:v>0.18396487139403128</c:v>
                </c:pt>
                <c:pt idx="269">
                  <c:v>0.18382039700360997</c:v>
                </c:pt>
                <c:pt idx="270">
                  <c:v>0.18377223398316206</c:v>
                </c:pt>
                <c:pt idx="271">
                  <c:v>0.18382039700360997</c:v>
                </c:pt>
                <c:pt idx="272">
                  <c:v>0.18396487139403123</c:v>
                </c:pt>
                <c:pt idx="273">
                  <c:v>0.18420561314612688</c:v>
                </c:pt>
                <c:pt idx="274">
                  <c:v>0.18454254892762711</c:v>
                </c:pt>
                <c:pt idx="275">
                  <c:v>0.184975576104629</c:v>
                </c:pt>
                <c:pt idx="276">
                  <c:v>0.18550456277285943</c:v>
                </c:pt>
                <c:pt idx="277">
                  <c:v>0.18612934779785506</c:v>
                </c:pt>
                <c:pt idx="278">
                  <c:v>0.18684974086404471</c:v>
                </c:pt>
                <c:pt idx="279">
                  <c:v>0.18766552253272184</c:v>
                </c:pt>
                <c:pt idx="280">
                  <c:v>0.18857644430888754</c:v>
                </c:pt>
                <c:pt idx="281">
                  <c:v>0.18958222871694441</c:v>
                </c:pt>
                <c:pt idx="282">
                  <c:v>0.19068256938521866</c:v>
                </c:pt>
                <c:pt idx="283">
                  <c:v>0.1918771311392834</c:v>
                </c:pt>
                <c:pt idx="284">
                  <c:v>0.19316555010405634</c:v>
                </c:pt>
                <c:pt idx="285">
                  <c:v>0.19454743381463968</c:v>
                </c:pt>
                <c:pt idx="286">
                  <c:v>0.19602236133586853</c:v>
                </c:pt>
                <c:pt idx="287">
                  <c:v>0.19758988339053191</c:v>
                </c:pt>
                <c:pt idx="288">
                  <c:v>0.19924952249622713</c:v>
                </c:pt>
                <c:pt idx="289">
                  <c:v>0.20100077311080528</c:v>
                </c:pt>
                <c:pt idx="290">
                  <c:v>0.2028431017863645</c:v>
                </c:pt>
                <c:pt idx="291">
                  <c:v>0.20477594733174304</c:v>
                </c:pt>
                <c:pt idx="292">
                  <c:v>0.20679872098346402</c:v>
                </c:pt>
                <c:pt idx="293">
                  <c:v>0.20891080658507793</c:v>
                </c:pt>
                <c:pt idx="294">
                  <c:v>0.21111156077485049</c:v>
                </c:pt>
                <c:pt idx="295">
                  <c:v>0.21340031318173608</c:v>
                </c:pt>
                <c:pt idx="296">
                  <c:v>0.21577636662958</c:v>
                </c:pt>
                <c:pt idx="297">
                  <c:v>0.21823899734948476</c:v>
                </c:pt>
                <c:pt idx="298">
                  <c:v>0.22078745520027693</c:v>
                </c:pt>
                <c:pt idx="299">
                  <c:v>0.22342096389700772</c:v>
                </c:pt>
                <c:pt idx="300">
                  <c:v>0.22613872124741696</c:v>
                </c:pt>
                <c:pt idx="301">
                  <c:v>0.22893989939628784</c:v>
                </c:pt>
                <c:pt idx="302">
                  <c:v>0.23182364507762077</c:v>
                </c:pt>
                <c:pt idx="303">
                  <c:v>0.23478907987454578</c:v>
                </c:pt>
                <c:pt idx="304">
                  <c:v>0.23783530048689683</c:v>
                </c:pt>
                <c:pt idx="305">
                  <c:v>0.24096137900636622</c:v>
                </c:pt>
                <c:pt idx="306">
                  <c:v>0.24416636319915358</c:v>
                </c:pt>
                <c:pt idx="307">
                  <c:v>0.24744927679602657</c:v>
                </c:pt>
                <c:pt idx="308">
                  <c:v>0.25080911978970144</c:v>
                </c:pt>
                <c:pt idx="309">
                  <c:v>0.25424486873945451</c:v>
                </c:pt>
                <c:pt idx="310">
                  <c:v>0.25775547708287283</c:v>
                </c:pt>
                <c:pt idx="311">
                  <c:v>0.26133987545464721</c:v>
                </c:pt>
                <c:pt idx="312">
                  <c:v>0.26499697201231059</c:v>
                </c:pt>
                <c:pt idx="313">
                  <c:v>0.26872565276882449</c:v>
                </c:pt>
                <c:pt idx="314">
                  <c:v>0.27252478193190988</c:v>
                </c:pt>
                <c:pt idx="315">
                  <c:v>0.27639320225002095</c:v>
                </c:pt>
                <c:pt idx="316">
                  <c:v>0.28032973536485417</c:v>
                </c:pt>
                <c:pt idx="317">
                  <c:v>0.28433318217028913</c:v>
                </c:pt>
                <c:pt idx="318">
                  <c:v>0.28840232317764614</c:v>
                </c:pt>
                <c:pt idx="319">
                  <c:v>0.29253591888715591</c:v>
                </c:pt>
                <c:pt idx="320">
                  <c:v>0.29673271016552238</c:v>
                </c:pt>
                <c:pt idx="321">
                  <c:v>0.30099141862946693</c:v>
                </c:pt>
                <c:pt idx="322">
                  <c:v>0.30531074703513628</c:v>
                </c:pt>
                <c:pt idx="323">
                  <c:v>0.30968937967325616</c:v>
                </c:pt>
                <c:pt idx="324">
                  <c:v>0.31412598276990766</c:v>
                </c:pt>
                <c:pt idx="325">
                  <c:v>0.31861920489280954</c:v>
                </c:pt>
                <c:pt idx="326">
                  <c:v>0.32316767736297625</c:v>
                </c:pt>
                <c:pt idx="327">
                  <c:v>0.32777001467163164</c:v>
                </c:pt>
                <c:pt idx="328">
                  <c:v>0.33242481490224685</c:v>
                </c:pt>
                <c:pt idx="329">
                  <c:v>0.33713066015758064</c:v>
                </c:pt>
                <c:pt idx="330">
                  <c:v>0.34188611699158089</c:v>
                </c:pt>
                <c:pt idx="331">
                  <c:v>0.34668973684602933</c:v>
                </c:pt>
                <c:pt idx="332">
                  <c:v>0.3515400564917841</c:v>
                </c:pt>
                <c:pt idx="333">
                  <c:v>0.35643559847449524</c:v>
                </c:pt>
                <c:pt idx="334">
                  <c:v>0.36137487156465087</c:v>
                </c:pt>
                <c:pt idx="335">
                  <c:v>0.36635637121181919</c:v>
                </c:pt>
                <c:pt idx="336">
                  <c:v>0.37137858000295176</c:v>
                </c:pt>
                <c:pt idx="337">
                  <c:v>0.37643996812459857</c:v>
                </c:pt>
                <c:pt idx="338">
                  <c:v>0.3815389938289081</c:v>
                </c:pt>
                <c:pt idx="339">
                  <c:v>0.38667410390325463</c:v>
                </c:pt>
                <c:pt idx="340">
                  <c:v>0.3918437341433651</c:v>
                </c:pt>
                <c:pt idx="341">
                  <c:v>0.39704630982978822</c:v>
                </c:pt>
                <c:pt idx="342">
                  <c:v>0.40228024620757252</c:v>
                </c:pt>
                <c:pt idx="343">
                  <c:v>0.40754394896899454</c:v>
                </c:pt>
                <c:pt idx="344">
                  <c:v>0.41283581473920189</c:v>
                </c:pt>
                <c:pt idx="345">
                  <c:v>0.41815423156461867</c:v>
                </c:pt>
                <c:pt idx="346">
                  <c:v>0.42349757940395832</c:v>
                </c:pt>
                <c:pt idx="347">
                  <c:v>0.42886423062170714</c:v>
                </c:pt>
                <c:pt idx="348">
                  <c:v>0.43425255048391631</c:v>
                </c:pt>
                <c:pt idx="349">
                  <c:v>0.43966089765615812</c:v>
                </c:pt>
                <c:pt idx="350">
                  <c:v>0.44508762470349134</c:v>
                </c:pt>
                <c:pt idx="351">
                  <c:v>0.45053107859228858</c:v>
                </c:pt>
                <c:pt idx="352">
                  <c:v>0.45598960119376253</c:v>
                </c:pt>
                <c:pt idx="353">
                  <c:v>0.46146152978905114</c:v>
                </c:pt>
                <c:pt idx="354">
                  <c:v>0.46694519757569686</c:v>
                </c:pt>
                <c:pt idx="355">
                  <c:v>0.47243893417536981</c:v>
                </c:pt>
                <c:pt idx="356">
                  <c:v>0.47794106614268322</c:v>
                </c:pt>
                <c:pt idx="357">
                  <c:v>0.48344991747493871</c:v>
                </c:pt>
                <c:pt idx="358">
                  <c:v>0.48896381012265616</c:v>
                </c:pt>
                <c:pt idx="359">
                  <c:v>0.49448106450071966</c:v>
                </c:pt>
                <c:pt idx="360">
                  <c:v>0.49999999999999994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BA7-496A-AE62-A10FFB4E8A83}"/>
            </c:ext>
          </c:extLst>
        </c:ser>
        <c:ser>
          <c:idx val="2"/>
          <c:order val="1"/>
          <c:tx>
            <c:v>Circle2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'Example 7'!CircleX2</c:f>
              <c:numCache>
                <c:formatCode>General</c:formatCode>
                <c:ptCount val="361"/>
                <c:pt idx="0">
                  <c:v>1.116227766016838</c:v>
                </c:pt>
                <c:pt idx="1">
                  <c:v>1.11617960299639</c:v>
                </c:pt>
                <c:pt idx="2">
                  <c:v>1.1160351286059689</c:v>
                </c:pt>
                <c:pt idx="3">
                  <c:v>1.1157943868538731</c:v>
                </c:pt>
                <c:pt idx="4">
                  <c:v>1.1154574510723729</c:v>
                </c:pt>
                <c:pt idx="5">
                  <c:v>1.115024423895371</c:v>
                </c:pt>
                <c:pt idx="6">
                  <c:v>1.1144954372271405</c:v>
                </c:pt>
                <c:pt idx="7">
                  <c:v>1.1138706522021451</c:v>
                </c:pt>
                <c:pt idx="8">
                  <c:v>1.1131502591359554</c:v>
                </c:pt>
                <c:pt idx="9">
                  <c:v>1.1123344774672783</c:v>
                </c:pt>
                <c:pt idx="10">
                  <c:v>1.1114235556911125</c:v>
                </c:pt>
                <c:pt idx="11">
                  <c:v>1.1104177712830556</c:v>
                </c:pt>
                <c:pt idx="12">
                  <c:v>1.1093174306147815</c:v>
                </c:pt>
                <c:pt idx="13">
                  <c:v>1.1081228688607165</c:v>
                </c:pt>
                <c:pt idx="14">
                  <c:v>1.1068344498959437</c:v>
                </c:pt>
                <c:pt idx="15">
                  <c:v>1.1054525661853605</c:v>
                </c:pt>
                <c:pt idx="16">
                  <c:v>1.1039776386641316</c:v>
                </c:pt>
                <c:pt idx="17">
                  <c:v>1.1024101166094682</c:v>
                </c:pt>
                <c:pt idx="18">
                  <c:v>1.1007504775037729</c:v>
                </c:pt>
                <c:pt idx="19">
                  <c:v>1.0989992268891946</c:v>
                </c:pt>
                <c:pt idx="20">
                  <c:v>1.0971568982136355</c:v>
                </c:pt>
                <c:pt idx="21">
                  <c:v>1.0952240526682568</c:v>
                </c:pt>
                <c:pt idx="22">
                  <c:v>1.093201279016536</c:v>
                </c:pt>
                <c:pt idx="23">
                  <c:v>1.0910891934149221</c:v>
                </c:pt>
                <c:pt idx="24">
                  <c:v>1.0888884392251494</c:v>
                </c:pt>
                <c:pt idx="25">
                  <c:v>1.0865996868182639</c:v>
                </c:pt>
                <c:pt idx="26">
                  <c:v>1.08422363337042</c:v>
                </c:pt>
                <c:pt idx="27">
                  <c:v>1.0817610026505153</c:v>
                </c:pt>
                <c:pt idx="28">
                  <c:v>1.0792125447997232</c:v>
                </c:pt>
                <c:pt idx="29">
                  <c:v>1.0765790361029923</c:v>
                </c:pt>
                <c:pt idx="30">
                  <c:v>1.0738612787525832</c:v>
                </c:pt>
                <c:pt idx="31">
                  <c:v>1.0710601006037122</c:v>
                </c:pt>
                <c:pt idx="32">
                  <c:v>1.0681763549223793</c:v>
                </c:pt>
                <c:pt idx="33">
                  <c:v>1.0652109201254543</c:v>
                </c:pt>
                <c:pt idx="34">
                  <c:v>1.0621646995131031</c:v>
                </c:pt>
                <c:pt idx="35">
                  <c:v>1.0590386209936338</c:v>
                </c:pt>
                <c:pt idx="36">
                  <c:v>1.0558336368008465</c:v>
                </c:pt>
                <c:pt idx="37">
                  <c:v>1.0525507232039735</c:v>
                </c:pt>
                <c:pt idx="38">
                  <c:v>1.0491908802102987</c:v>
                </c:pt>
                <c:pt idx="39">
                  <c:v>1.0457551312605455</c:v>
                </c:pt>
                <c:pt idx="40">
                  <c:v>1.0422445229171271</c:v>
                </c:pt>
                <c:pt idx="41">
                  <c:v>1.0386601245453528</c:v>
                </c:pt>
                <c:pt idx="42">
                  <c:v>1.0350030279876894</c:v>
                </c:pt>
                <c:pt idx="43">
                  <c:v>1.0312743472311754</c:v>
                </c:pt>
                <c:pt idx="44">
                  <c:v>1.0274752180680899</c:v>
                </c:pt>
                <c:pt idx="45">
                  <c:v>1.023606797749979</c:v>
                </c:pt>
                <c:pt idx="46">
                  <c:v>1.0196702646351459</c:v>
                </c:pt>
                <c:pt idx="47">
                  <c:v>1.015666817829711</c:v>
                </c:pt>
                <c:pt idx="48">
                  <c:v>1.011597676822354</c:v>
                </c:pt>
                <c:pt idx="49">
                  <c:v>1.0074640811128441</c:v>
                </c:pt>
                <c:pt idx="50">
                  <c:v>1.0032672898344777</c:v>
                </c:pt>
                <c:pt idx="51">
                  <c:v>0.99900858137053294</c:v>
                </c:pt>
                <c:pt idx="52">
                  <c:v>0.99468925296486355</c:v>
                </c:pt>
                <c:pt idx="53">
                  <c:v>0.99031062032674388</c:v>
                </c:pt>
                <c:pt idx="54">
                  <c:v>0.98587401723009227</c:v>
                </c:pt>
                <c:pt idx="55">
                  <c:v>0.98138079510719045</c:v>
                </c:pt>
                <c:pt idx="56">
                  <c:v>0.97683232263702358</c:v>
                </c:pt>
                <c:pt idx="57">
                  <c:v>0.97222998532836846</c:v>
                </c:pt>
                <c:pt idx="58">
                  <c:v>0.96757518509775287</c:v>
                </c:pt>
                <c:pt idx="59">
                  <c:v>0.9628693398424194</c:v>
                </c:pt>
                <c:pt idx="60">
                  <c:v>0.95811388300841904</c:v>
                </c:pt>
                <c:pt idx="61">
                  <c:v>0.95331026315397083</c:v>
                </c:pt>
                <c:pt idx="62">
                  <c:v>0.94845994350821594</c:v>
                </c:pt>
                <c:pt idx="63">
                  <c:v>0.9435644015255048</c:v>
                </c:pt>
                <c:pt idx="64">
                  <c:v>0.93862512843534929</c:v>
                </c:pt>
                <c:pt idx="65">
                  <c:v>0.93364362878818075</c:v>
                </c:pt>
                <c:pt idx="66">
                  <c:v>0.92862141999704828</c:v>
                </c:pt>
                <c:pt idx="67">
                  <c:v>0.92356003187540114</c:v>
                </c:pt>
                <c:pt idx="68">
                  <c:v>0.91846100617109183</c:v>
                </c:pt>
                <c:pt idx="69">
                  <c:v>0.9133258960967453</c:v>
                </c:pt>
                <c:pt idx="70">
                  <c:v>0.908156265856635</c:v>
                </c:pt>
                <c:pt idx="71">
                  <c:v>0.90295369017021154</c:v>
                </c:pt>
                <c:pt idx="72">
                  <c:v>0.89771975379242741</c:v>
                </c:pt>
                <c:pt idx="73">
                  <c:v>0.89245605103100567</c:v>
                </c:pt>
                <c:pt idx="74">
                  <c:v>0.88716418526079799</c:v>
                </c:pt>
                <c:pt idx="75">
                  <c:v>0.88184576843538143</c:v>
                </c:pt>
                <c:pt idx="76">
                  <c:v>0.87650242059604166</c:v>
                </c:pt>
                <c:pt idx="77">
                  <c:v>0.87113576937829273</c:v>
                </c:pt>
                <c:pt idx="78">
                  <c:v>0.86574744951608362</c:v>
                </c:pt>
                <c:pt idx="79">
                  <c:v>0.86033910234384203</c:v>
                </c:pt>
                <c:pt idx="80">
                  <c:v>0.85491237529650843</c:v>
                </c:pt>
                <c:pt idx="81">
                  <c:v>0.84946892140771135</c:v>
                </c:pt>
                <c:pt idx="82">
                  <c:v>0.84401039880623752</c:v>
                </c:pt>
                <c:pt idx="83">
                  <c:v>0.83853847021094874</c:v>
                </c:pt>
                <c:pt idx="84">
                  <c:v>0.83305480242430319</c:v>
                </c:pt>
                <c:pt idx="85">
                  <c:v>0.82756106582463018</c:v>
                </c:pt>
                <c:pt idx="86">
                  <c:v>0.8220589338573171</c:v>
                </c:pt>
                <c:pt idx="87">
                  <c:v>0.81655008252506123</c:v>
                </c:pt>
                <c:pt idx="88">
                  <c:v>0.81103618987734394</c:v>
                </c:pt>
                <c:pt idx="89">
                  <c:v>0.80551893549928</c:v>
                </c:pt>
                <c:pt idx="90">
                  <c:v>0.8</c:v>
                </c:pt>
                <c:pt idx="91">
                  <c:v>0.79448106450071998</c:v>
                </c:pt>
                <c:pt idx="92">
                  <c:v>0.78896381012265626</c:v>
                </c:pt>
                <c:pt idx="93">
                  <c:v>0.78344991747493897</c:v>
                </c:pt>
                <c:pt idx="94">
                  <c:v>0.7779410661426831</c:v>
                </c:pt>
                <c:pt idx="95">
                  <c:v>0.77243893417536991</c:v>
                </c:pt>
                <c:pt idx="96">
                  <c:v>0.7669451975756969</c:v>
                </c:pt>
                <c:pt idx="97">
                  <c:v>0.76146152978905146</c:v>
                </c:pt>
                <c:pt idx="98">
                  <c:v>0.75598960119376268</c:v>
                </c:pt>
                <c:pt idx="99">
                  <c:v>0.75053107859228863</c:v>
                </c:pt>
                <c:pt idx="100">
                  <c:v>0.74508762470349166</c:v>
                </c:pt>
                <c:pt idx="101">
                  <c:v>0.73966089765615817</c:v>
                </c:pt>
                <c:pt idx="102">
                  <c:v>0.73425255048391658</c:v>
                </c:pt>
                <c:pt idx="103">
                  <c:v>0.72886423062170735</c:v>
                </c:pt>
                <c:pt idx="104">
                  <c:v>0.72349757940395842</c:v>
                </c:pt>
                <c:pt idx="105">
                  <c:v>0.71815423156461866</c:v>
                </c:pt>
                <c:pt idx="106">
                  <c:v>0.71283581473920221</c:v>
                </c:pt>
                <c:pt idx="107">
                  <c:v>0.70754394896899442</c:v>
                </c:pt>
                <c:pt idx="108">
                  <c:v>0.70228024620757268</c:v>
                </c:pt>
                <c:pt idx="109">
                  <c:v>0.69704630982978866</c:v>
                </c:pt>
                <c:pt idx="110">
                  <c:v>0.69184373414336509</c:v>
                </c:pt>
                <c:pt idx="111">
                  <c:v>0.6866741039032549</c:v>
                </c:pt>
                <c:pt idx="112">
                  <c:v>0.68153899382890826</c:v>
                </c:pt>
                <c:pt idx="113">
                  <c:v>0.67643996812459894</c:v>
                </c:pt>
                <c:pt idx="114">
                  <c:v>0.67137858000295181</c:v>
                </c:pt>
                <c:pt idx="115">
                  <c:v>0.66635637121181945</c:v>
                </c:pt>
                <c:pt idx="116">
                  <c:v>0.66137487156465069</c:v>
                </c:pt>
                <c:pt idx="117">
                  <c:v>0.6564355984744954</c:v>
                </c:pt>
                <c:pt idx="118">
                  <c:v>0.65154005649178415</c:v>
                </c:pt>
                <c:pt idx="119">
                  <c:v>0.64668973684602937</c:v>
                </c:pt>
                <c:pt idx="120">
                  <c:v>0.64188611699158116</c:v>
                </c:pt>
                <c:pt idx="121">
                  <c:v>0.6371306601575808</c:v>
                </c:pt>
                <c:pt idx="122">
                  <c:v>0.63242481490224722</c:v>
                </c:pt>
                <c:pt idx="123">
                  <c:v>0.62777001467163163</c:v>
                </c:pt>
                <c:pt idx="124">
                  <c:v>0.62316767736297651</c:v>
                </c:pt>
                <c:pt idx="125">
                  <c:v>0.61861920489280975</c:v>
                </c:pt>
                <c:pt idx="126">
                  <c:v>0.61412598276990782</c:v>
                </c:pt>
                <c:pt idx="127">
                  <c:v>0.6096893796732562</c:v>
                </c:pt>
                <c:pt idx="128">
                  <c:v>0.60531074703513654</c:v>
                </c:pt>
                <c:pt idx="129">
                  <c:v>0.60099141862946714</c:v>
                </c:pt>
                <c:pt idx="130">
                  <c:v>0.59673271016552254</c:v>
                </c:pt>
                <c:pt idx="131">
                  <c:v>0.59253591888715595</c:v>
                </c:pt>
                <c:pt idx="132">
                  <c:v>0.58840232317764607</c:v>
                </c:pt>
                <c:pt idx="133">
                  <c:v>0.58433318217028907</c:v>
                </c:pt>
                <c:pt idx="134">
                  <c:v>0.58032973536485444</c:v>
                </c:pt>
                <c:pt idx="135">
                  <c:v>0.57639320225002111</c:v>
                </c:pt>
                <c:pt idx="136">
                  <c:v>0.57252478193191014</c:v>
                </c:pt>
                <c:pt idx="137">
                  <c:v>0.5687256527688247</c:v>
                </c:pt>
                <c:pt idx="138">
                  <c:v>0.56499697201231081</c:v>
                </c:pt>
                <c:pt idx="139">
                  <c:v>0.56133987545464725</c:v>
                </c:pt>
                <c:pt idx="140">
                  <c:v>0.55775547708287299</c:v>
                </c:pt>
                <c:pt idx="141">
                  <c:v>0.55424486873945455</c:v>
                </c:pt>
                <c:pt idx="142">
                  <c:v>0.55080911978970148</c:v>
                </c:pt>
                <c:pt idx="143">
                  <c:v>0.54744927679602662</c:v>
                </c:pt>
                <c:pt idx="144">
                  <c:v>0.54416636319915368</c:v>
                </c:pt>
                <c:pt idx="145">
                  <c:v>0.54096137900636632</c:v>
                </c:pt>
                <c:pt idx="146">
                  <c:v>0.53783530048689698</c:v>
                </c:pt>
                <c:pt idx="147">
                  <c:v>0.53478907987454583</c:v>
                </c:pt>
                <c:pt idx="148">
                  <c:v>0.53182364507762092</c:v>
                </c:pt>
                <c:pt idx="149">
                  <c:v>0.52893989939628794</c:v>
                </c:pt>
                <c:pt idx="150">
                  <c:v>0.5261387212474169</c:v>
                </c:pt>
                <c:pt idx="151">
                  <c:v>0.52342096389700787</c:v>
                </c:pt>
                <c:pt idx="152">
                  <c:v>0.52078745520027714</c:v>
                </c:pt>
                <c:pt idx="153">
                  <c:v>0.51823899734948475</c:v>
                </c:pt>
                <c:pt idx="154">
                  <c:v>0.51577636662958004</c:v>
                </c:pt>
                <c:pt idx="155">
                  <c:v>0.51340031318173618</c:v>
                </c:pt>
                <c:pt idx="156">
                  <c:v>0.51111156077485054</c:v>
                </c:pt>
                <c:pt idx="157">
                  <c:v>0.50891080658507803</c:v>
                </c:pt>
                <c:pt idx="158">
                  <c:v>0.50679872098346412</c:v>
                </c:pt>
                <c:pt idx="159">
                  <c:v>0.50477594733174314</c:v>
                </c:pt>
                <c:pt idx="160">
                  <c:v>0.5028431017863646</c:v>
                </c:pt>
                <c:pt idx="161">
                  <c:v>0.50100077311080549</c:v>
                </c:pt>
                <c:pt idx="162">
                  <c:v>0.49924952249622723</c:v>
                </c:pt>
                <c:pt idx="163">
                  <c:v>0.49758988339053195</c:v>
                </c:pt>
                <c:pt idx="164">
                  <c:v>0.49602236133586858</c:v>
                </c:pt>
                <c:pt idx="165">
                  <c:v>0.49454743381463973</c:v>
                </c:pt>
                <c:pt idx="166">
                  <c:v>0.49316555010405638</c:v>
                </c:pt>
                <c:pt idx="167">
                  <c:v>0.49187713113928344</c:v>
                </c:pt>
                <c:pt idx="168">
                  <c:v>0.4906825693852187</c:v>
                </c:pt>
                <c:pt idx="169">
                  <c:v>0.48958222871694451</c:v>
                </c:pt>
                <c:pt idx="170">
                  <c:v>0.48857644430888758</c:v>
                </c:pt>
                <c:pt idx="171">
                  <c:v>0.48766552253272194</c:v>
                </c:pt>
                <c:pt idx="172">
                  <c:v>0.48684974086404476</c:v>
                </c:pt>
                <c:pt idx="173">
                  <c:v>0.4861293477978551</c:v>
                </c:pt>
                <c:pt idx="174">
                  <c:v>0.48550456277285953</c:v>
                </c:pt>
                <c:pt idx="175">
                  <c:v>0.48497557610462905</c:v>
                </c:pt>
                <c:pt idx="176">
                  <c:v>0.48454254892762721</c:v>
                </c:pt>
                <c:pt idx="177">
                  <c:v>0.48420561314612692</c:v>
                </c:pt>
                <c:pt idx="178">
                  <c:v>0.48396487139403127</c:v>
                </c:pt>
                <c:pt idx="179">
                  <c:v>0.48382039700361001</c:v>
                </c:pt>
                <c:pt idx="180">
                  <c:v>0.4837722339831621</c:v>
                </c:pt>
                <c:pt idx="181">
                  <c:v>0.48382039700361001</c:v>
                </c:pt>
                <c:pt idx="182">
                  <c:v>0.48396487139403127</c:v>
                </c:pt>
                <c:pt idx="183">
                  <c:v>0.48420561314612692</c:v>
                </c:pt>
                <c:pt idx="184">
                  <c:v>0.48454254892762716</c:v>
                </c:pt>
                <c:pt idx="185">
                  <c:v>0.48497557610462905</c:v>
                </c:pt>
                <c:pt idx="186">
                  <c:v>0.48550456277285947</c:v>
                </c:pt>
                <c:pt idx="187">
                  <c:v>0.4861293477978551</c:v>
                </c:pt>
                <c:pt idx="188">
                  <c:v>0.48684974086404476</c:v>
                </c:pt>
                <c:pt idx="189">
                  <c:v>0.48766552253272188</c:v>
                </c:pt>
                <c:pt idx="190">
                  <c:v>0.48857644430888758</c:v>
                </c:pt>
                <c:pt idx="191">
                  <c:v>0.48958222871694451</c:v>
                </c:pt>
                <c:pt idx="192">
                  <c:v>0.4906825693852187</c:v>
                </c:pt>
                <c:pt idx="193">
                  <c:v>0.49187713113928344</c:v>
                </c:pt>
                <c:pt idx="194">
                  <c:v>0.49316555010405638</c:v>
                </c:pt>
                <c:pt idx="195">
                  <c:v>0.49454743381463967</c:v>
                </c:pt>
                <c:pt idx="196">
                  <c:v>0.49602236133586852</c:v>
                </c:pt>
                <c:pt idx="197">
                  <c:v>0.49758988339053195</c:v>
                </c:pt>
                <c:pt idx="198">
                  <c:v>0.49924952249622723</c:v>
                </c:pt>
                <c:pt idx="199">
                  <c:v>0.50100077311080549</c:v>
                </c:pt>
                <c:pt idx="200">
                  <c:v>0.5028431017863646</c:v>
                </c:pt>
                <c:pt idx="201">
                  <c:v>0.50477594733174314</c:v>
                </c:pt>
                <c:pt idx="202">
                  <c:v>0.50679872098346412</c:v>
                </c:pt>
                <c:pt idx="203">
                  <c:v>0.50891080658507803</c:v>
                </c:pt>
                <c:pt idx="204">
                  <c:v>0.51111156077485043</c:v>
                </c:pt>
                <c:pt idx="205">
                  <c:v>0.51340031318173607</c:v>
                </c:pt>
                <c:pt idx="206">
                  <c:v>0.51577636662958004</c:v>
                </c:pt>
                <c:pt idx="207">
                  <c:v>0.51823899734948475</c:v>
                </c:pt>
                <c:pt idx="208">
                  <c:v>0.52078745520027703</c:v>
                </c:pt>
                <c:pt idx="209">
                  <c:v>0.52342096389700787</c:v>
                </c:pt>
                <c:pt idx="210">
                  <c:v>0.52613872124741701</c:v>
                </c:pt>
                <c:pt idx="211">
                  <c:v>0.52893989939628794</c:v>
                </c:pt>
                <c:pt idx="212">
                  <c:v>0.53182364507762081</c:v>
                </c:pt>
                <c:pt idx="213">
                  <c:v>0.53478907987454583</c:v>
                </c:pt>
                <c:pt idx="214">
                  <c:v>0.53783530048689698</c:v>
                </c:pt>
                <c:pt idx="215">
                  <c:v>0.54096137900636621</c:v>
                </c:pt>
                <c:pt idx="216">
                  <c:v>0.54416636319915357</c:v>
                </c:pt>
                <c:pt idx="217">
                  <c:v>0.54744927679602662</c:v>
                </c:pt>
                <c:pt idx="218">
                  <c:v>0.55080911978970137</c:v>
                </c:pt>
                <c:pt idx="219">
                  <c:v>0.55424486873945455</c:v>
                </c:pt>
                <c:pt idx="220">
                  <c:v>0.55775547708287299</c:v>
                </c:pt>
                <c:pt idx="221">
                  <c:v>0.56133987545464736</c:v>
                </c:pt>
                <c:pt idx="222">
                  <c:v>0.56499697201231069</c:v>
                </c:pt>
                <c:pt idx="223">
                  <c:v>0.5687256527688247</c:v>
                </c:pt>
                <c:pt idx="224">
                  <c:v>0.57252478193191014</c:v>
                </c:pt>
                <c:pt idx="225">
                  <c:v>0.576393202250021</c:v>
                </c:pt>
                <c:pt idx="226">
                  <c:v>0.58032973536485422</c:v>
                </c:pt>
                <c:pt idx="227">
                  <c:v>0.58433318217028896</c:v>
                </c:pt>
                <c:pt idx="228">
                  <c:v>0.58840232317764607</c:v>
                </c:pt>
                <c:pt idx="229">
                  <c:v>0.59253591888715595</c:v>
                </c:pt>
                <c:pt idx="230">
                  <c:v>0.59673271016552243</c:v>
                </c:pt>
                <c:pt idx="231">
                  <c:v>0.60099141862946714</c:v>
                </c:pt>
                <c:pt idx="232">
                  <c:v>0.60531074703513665</c:v>
                </c:pt>
                <c:pt idx="233">
                  <c:v>0.6096893796732562</c:v>
                </c:pt>
                <c:pt idx="234">
                  <c:v>0.61412598276990771</c:v>
                </c:pt>
                <c:pt idx="235">
                  <c:v>0.61861920489280964</c:v>
                </c:pt>
                <c:pt idx="236">
                  <c:v>0.6231676773629764</c:v>
                </c:pt>
                <c:pt idx="237">
                  <c:v>0.62777001467163163</c:v>
                </c:pt>
                <c:pt idx="238">
                  <c:v>0.63242481490224711</c:v>
                </c:pt>
                <c:pt idx="239">
                  <c:v>0.63713066015758069</c:v>
                </c:pt>
                <c:pt idx="240">
                  <c:v>0.64188611699158094</c:v>
                </c:pt>
                <c:pt idx="241">
                  <c:v>0.64668973684602937</c:v>
                </c:pt>
                <c:pt idx="242">
                  <c:v>0.65154005649178415</c:v>
                </c:pt>
                <c:pt idx="243">
                  <c:v>0.65643559847449529</c:v>
                </c:pt>
                <c:pt idx="244">
                  <c:v>0.66137487156465069</c:v>
                </c:pt>
                <c:pt idx="245">
                  <c:v>0.66635637121181923</c:v>
                </c:pt>
                <c:pt idx="246">
                  <c:v>0.67137858000295181</c:v>
                </c:pt>
                <c:pt idx="247">
                  <c:v>0.67643996812459894</c:v>
                </c:pt>
                <c:pt idx="248">
                  <c:v>0.68153899382890815</c:v>
                </c:pt>
                <c:pt idx="249">
                  <c:v>0.68667410390325467</c:v>
                </c:pt>
                <c:pt idx="250">
                  <c:v>0.69184373414336486</c:v>
                </c:pt>
                <c:pt idx="251">
                  <c:v>0.69704630982978855</c:v>
                </c:pt>
                <c:pt idx="252">
                  <c:v>0.70228024620757257</c:v>
                </c:pt>
                <c:pt idx="253">
                  <c:v>0.70754394896899431</c:v>
                </c:pt>
                <c:pt idx="254">
                  <c:v>0.71283581473920221</c:v>
                </c:pt>
                <c:pt idx="255">
                  <c:v>0.71815423156461877</c:v>
                </c:pt>
                <c:pt idx="256">
                  <c:v>0.72349757940395842</c:v>
                </c:pt>
                <c:pt idx="257">
                  <c:v>0.72886423062170724</c:v>
                </c:pt>
                <c:pt idx="258">
                  <c:v>0.73425255048391636</c:v>
                </c:pt>
                <c:pt idx="259">
                  <c:v>0.73966089765615795</c:v>
                </c:pt>
                <c:pt idx="260">
                  <c:v>0.74508762470349166</c:v>
                </c:pt>
                <c:pt idx="261">
                  <c:v>0.75053107859228863</c:v>
                </c:pt>
                <c:pt idx="262">
                  <c:v>0.75598960119376291</c:v>
                </c:pt>
                <c:pt idx="263">
                  <c:v>0.76146152978905146</c:v>
                </c:pt>
                <c:pt idx="264">
                  <c:v>0.7669451975756969</c:v>
                </c:pt>
                <c:pt idx="265">
                  <c:v>0.77243893417536991</c:v>
                </c:pt>
                <c:pt idx="266">
                  <c:v>0.77794106614268299</c:v>
                </c:pt>
                <c:pt idx="267">
                  <c:v>0.78344991747493875</c:v>
                </c:pt>
                <c:pt idx="268">
                  <c:v>0.78896381012265593</c:v>
                </c:pt>
                <c:pt idx="269">
                  <c:v>0.79448106450071998</c:v>
                </c:pt>
                <c:pt idx="270">
                  <c:v>0.79999999999999993</c:v>
                </c:pt>
                <c:pt idx="271">
                  <c:v>0.80551893549928</c:v>
                </c:pt>
                <c:pt idx="272">
                  <c:v>0.81103618987734405</c:v>
                </c:pt>
                <c:pt idx="273">
                  <c:v>0.81655008252506123</c:v>
                </c:pt>
                <c:pt idx="274">
                  <c:v>0.82205893385731699</c:v>
                </c:pt>
                <c:pt idx="275">
                  <c:v>0.82756106582463007</c:v>
                </c:pt>
                <c:pt idx="276">
                  <c:v>0.83305480242430308</c:v>
                </c:pt>
                <c:pt idx="277">
                  <c:v>0.83853847021094874</c:v>
                </c:pt>
                <c:pt idx="278">
                  <c:v>0.84401039880623741</c:v>
                </c:pt>
                <c:pt idx="279">
                  <c:v>0.84946892140771135</c:v>
                </c:pt>
                <c:pt idx="280">
                  <c:v>0.85491237529650832</c:v>
                </c:pt>
                <c:pt idx="281">
                  <c:v>0.86033910234384181</c:v>
                </c:pt>
                <c:pt idx="282">
                  <c:v>0.8657474495160834</c:v>
                </c:pt>
                <c:pt idx="283">
                  <c:v>0.87113576937829273</c:v>
                </c:pt>
                <c:pt idx="284">
                  <c:v>0.87650242059604155</c:v>
                </c:pt>
                <c:pt idx="285">
                  <c:v>0.88184576843538154</c:v>
                </c:pt>
                <c:pt idx="286">
                  <c:v>0.88716418526079799</c:v>
                </c:pt>
                <c:pt idx="287">
                  <c:v>0.89245605103100567</c:v>
                </c:pt>
                <c:pt idx="288">
                  <c:v>0.89771975379242741</c:v>
                </c:pt>
                <c:pt idx="289">
                  <c:v>0.90295369017021143</c:v>
                </c:pt>
                <c:pt idx="290">
                  <c:v>0.90815626585663478</c:v>
                </c:pt>
                <c:pt idx="291">
                  <c:v>0.91332589609674497</c:v>
                </c:pt>
                <c:pt idx="292">
                  <c:v>0.91846100617109183</c:v>
                </c:pt>
                <c:pt idx="293">
                  <c:v>0.92356003187540103</c:v>
                </c:pt>
                <c:pt idx="294">
                  <c:v>0.92862141999704839</c:v>
                </c:pt>
                <c:pt idx="295">
                  <c:v>0.93364362878818075</c:v>
                </c:pt>
                <c:pt idx="296">
                  <c:v>0.93862512843534929</c:v>
                </c:pt>
                <c:pt idx="297">
                  <c:v>0.94356440152550469</c:v>
                </c:pt>
                <c:pt idx="298">
                  <c:v>0.94845994350821583</c:v>
                </c:pt>
                <c:pt idx="299">
                  <c:v>0.95331026315397061</c:v>
                </c:pt>
                <c:pt idx="300">
                  <c:v>0.95811388300841904</c:v>
                </c:pt>
                <c:pt idx="301">
                  <c:v>0.96286933984241929</c:v>
                </c:pt>
                <c:pt idx="302">
                  <c:v>0.96757518509775275</c:v>
                </c:pt>
                <c:pt idx="303">
                  <c:v>0.97222998532836824</c:v>
                </c:pt>
                <c:pt idx="304">
                  <c:v>0.97683232263702346</c:v>
                </c:pt>
                <c:pt idx="305">
                  <c:v>0.98138079510719034</c:v>
                </c:pt>
                <c:pt idx="306">
                  <c:v>0.98587401723009216</c:v>
                </c:pt>
                <c:pt idx="307">
                  <c:v>0.99031062032674377</c:v>
                </c:pt>
                <c:pt idx="308">
                  <c:v>0.99468925296486366</c:v>
                </c:pt>
                <c:pt idx="309">
                  <c:v>0.99900858137053294</c:v>
                </c:pt>
                <c:pt idx="310">
                  <c:v>1.0032672898344774</c:v>
                </c:pt>
                <c:pt idx="311">
                  <c:v>1.0074640811128439</c:v>
                </c:pt>
                <c:pt idx="312">
                  <c:v>1.0115976768223538</c:v>
                </c:pt>
                <c:pt idx="313">
                  <c:v>1.0156668178297108</c:v>
                </c:pt>
                <c:pt idx="314">
                  <c:v>1.0196702646351454</c:v>
                </c:pt>
                <c:pt idx="315">
                  <c:v>1.023606797749979</c:v>
                </c:pt>
                <c:pt idx="316">
                  <c:v>1.0274752180680899</c:v>
                </c:pt>
                <c:pt idx="317">
                  <c:v>1.0312743472311754</c:v>
                </c:pt>
                <c:pt idx="318">
                  <c:v>1.0350030279876894</c:v>
                </c:pt>
                <c:pt idx="319">
                  <c:v>1.0386601245453528</c:v>
                </c:pt>
                <c:pt idx="320">
                  <c:v>1.0422445229171271</c:v>
                </c:pt>
                <c:pt idx="321">
                  <c:v>1.0457551312605455</c:v>
                </c:pt>
                <c:pt idx="322">
                  <c:v>1.0491908802102985</c:v>
                </c:pt>
                <c:pt idx="323">
                  <c:v>1.0525507232039735</c:v>
                </c:pt>
                <c:pt idx="324">
                  <c:v>1.0558336368008465</c:v>
                </c:pt>
                <c:pt idx="325">
                  <c:v>1.0590386209936338</c:v>
                </c:pt>
                <c:pt idx="326">
                  <c:v>1.0621646995131031</c:v>
                </c:pt>
                <c:pt idx="327">
                  <c:v>1.0652109201254543</c:v>
                </c:pt>
                <c:pt idx="328">
                  <c:v>1.0681763549223791</c:v>
                </c:pt>
                <c:pt idx="329">
                  <c:v>1.0710601006037122</c:v>
                </c:pt>
                <c:pt idx="330">
                  <c:v>1.073861278752583</c:v>
                </c:pt>
                <c:pt idx="331">
                  <c:v>1.0765790361029923</c:v>
                </c:pt>
                <c:pt idx="332">
                  <c:v>1.0792125447997232</c:v>
                </c:pt>
                <c:pt idx="333">
                  <c:v>1.0817610026505153</c:v>
                </c:pt>
                <c:pt idx="334">
                  <c:v>1.08422363337042</c:v>
                </c:pt>
                <c:pt idx="335">
                  <c:v>1.0865996868182639</c:v>
                </c:pt>
                <c:pt idx="336">
                  <c:v>1.0888884392251497</c:v>
                </c:pt>
                <c:pt idx="337">
                  <c:v>1.0910891934149221</c:v>
                </c:pt>
                <c:pt idx="338">
                  <c:v>1.093201279016536</c:v>
                </c:pt>
                <c:pt idx="339">
                  <c:v>1.0952240526682568</c:v>
                </c:pt>
                <c:pt idx="340">
                  <c:v>1.0971568982136355</c:v>
                </c:pt>
                <c:pt idx="341">
                  <c:v>1.0989992268891946</c:v>
                </c:pt>
                <c:pt idx="342">
                  <c:v>1.1007504775037729</c:v>
                </c:pt>
                <c:pt idx="343">
                  <c:v>1.1024101166094682</c:v>
                </c:pt>
                <c:pt idx="344">
                  <c:v>1.1039776386641316</c:v>
                </c:pt>
                <c:pt idx="345">
                  <c:v>1.1054525661853605</c:v>
                </c:pt>
                <c:pt idx="346">
                  <c:v>1.1068344498959437</c:v>
                </c:pt>
                <c:pt idx="347">
                  <c:v>1.1081228688607165</c:v>
                </c:pt>
                <c:pt idx="348">
                  <c:v>1.1093174306147813</c:v>
                </c:pt>
                <c:pt idx="349">
                  <c:v>1.1104177712830556</c:v>
                </c:pt>
                <c:pt idx="350">
                  <c:v>1.1114235556911125</c:v>
                </c:pt>
                <c:pt idx="351">
                  <c:v>1.1123344774672781</c:v>
                </c:pt>
                <c:pt idx="352">
                  <c:v>1.1131502591359554</c:v>
                </c:pt>
                <c:pt idx="353">
                  <c:v>1.1138706522021451</c:v>
                </c:pt>
                <c:pt idx="354">
                  <c:v>1.1144954372271405</c:v>
                </c:pt>
                <c:pt idx="355">
                  <c:v>1.115024423895371</c:v>
                </c:pt>
                <c:pt idx="356">
                  <c:v>1.1154574510723729</c:v>
                </c:pt>
                <c:pt idx="357">
                  <c:v>1.1157943868538731</c:v>
                </c:pt>
                <c:pt idx="358">
                  <c:v>1.1160351286059689</c:v>
                </c:pt>
                <c:pt idx="359">
                  <c:v>1.11617960299639</c:v>
                </c:pt>
                <c:pt idx="360">
                  <c:v>1.116227766016838</c:v>
                </c:pt>
              </c:numCache>
            </c:numRef>
          </c:xVal>
          <c:yVal>
            <c:numRef>
              <c:f>'Example 7'!CircleY2</c:f>
              <c:numCache>
                <c:formatCode>General</c:formatCode>
                <c:ptCount val="361"/>
                <c:pt idx="0">
                  <c:v>1.5</c:v>
                </c:pt>
                <c:pt idx="1">
                  <c:v>1.50551893549928</c:v>
                </c:pt>
                <c:pt idx="2">
                  <c:v>1.5110361898773439</c:v>
                </c:pt>
                <c:pt idx="3">
                  <c:v>1.5165500825250611</c:v>
                </c:pt>
                <c:pt idx="4">
                  <c:v>1.5220589338573169</c:v>
                </c:pt>
                <c:pt idx="5">
                  <c:v>1.5275610658246301</c:v>
                </c:pt>
                <c:pt idx="6">
                  <c:v>1.5330548024243031</c:v>
                </c:pt>
                <c:pt idx="7">
                  <c:v>1.5385384702109486</c:v>
                </c:pt>
                <c:pt idx="8">
                  <c:v>1.5440103988062372</c:v>
                </c:pt>
                <c:pt idx="9">
                  <c:v>1.5494689214077113</c:v>
                </c:pt>
                <c:pt idx="10">
                  <c:v>1.5549123752965084</c:v>
                </c:pt>
                <c:pt idx="11">
                  <c:v>1.560339102343842</c:v>
                </c:pt>
                <c:pt idx="12">
                  <c:v>1.5657474495160835</c:v>
                </c:pt>
                <c:pt idx="13">
                  <c:v>1.5711357693782928</c:v>
                </c:pt>
                <c:pt idx="14">
                  <c:v>1.5765024205960416</c:v>
                </c:pt>
                <c:pt idx="15">
                  <c:v>1.5818457684353813</c:v>
                </c:pt>
                <c:pt idx="16">
                  <c:v>1.5871641852607978</c:v>
                </c:pt>
                <c:pt idx="17">
                  <c:v>1.5924560510310057</c:v>
                </c:pt>
                <c:pt idx="18">
                  <c:v>1.5977197537924275</c:v>
                </c:pt>
                <c:pt idx="19">
                  <c:v>1.6029536901702115</c:v>
                </c:pt>
                <c:pt idx="20">
                  <c:v>1.6081562658566348</c:v>
                </c:pt>
                <c:pt idx="21">
                  <c:v>1.6133258960967451</c:v>
                </c:pt>
                <c:pt idx="22">
                  <c:v>1.6184610061710918</c:v>
                </c:pt>
                <c:pt idx="23">
                  <c:v>1.6235600318754011</c:v>
                </c:pt>
                <c:pt idx="24">
                  <c:v>1.6286214199970483</c:v>
                </c:pt>
                <c:pt idx="25">
                  <c:v>1.6336436287881806</c:v>
                </c:pt>
                <c:pt idx="26">
                  <c:v>1.6386251284353492</c:v>
                </c:pt>
                <c:pt idx="27">
                  <c:v>1.6435644015255046</c:v>
                </c:pt>
                <c:pt idx="28">
                  <c:v>1.6484599435082159</c:v>
                </c:pt>
                <c:pt idx="29">
                  <c:v>1.6533102631539707</c:v>
                </c:pt>
                <c:pt idx="30">
                  <c:v>1.658113883008419</c:v>
                </c:pt>
                <c:pt idx="31">
                  <c:v>1.6628693398424192</c:v>
                </c:pt>
                <c:pt idx="32">
                  <c:v>1.6675751850977529</c:v>
                </c:pt>
                <c:pt idx="33">
                  <c:v>1.6722299853283684</c:v>
                </c:pt>
                <c:pt idx="34">
                  <c:v>1.6768323226370236</c:v>
                </c:pt>
                <c:pt idx="35">
                  <c:v>1.6813807951071904</c:v>
                </c:pt>
                <c:pt idx="36">
                  <c:v>1.6858740172300923</c:v>
                </c:pt>
                <c:pt idx="37">
                  <c:v>1.690310620326744</c:v>
                </c:pt>
                <c:pt idx="38">
                  <c:v>1.6946892529648634</c:v>
                </c:pt>
                <c:pt idx="39">
                  <c:v>1.6990085813705329</c:v>
                </c:pt>
                <c:pt idx="40">
                  <c:v>1.7032672898344774</c:v>
                </c:pt>
                <c:pt idx="41">
                  <c:v>1.7074640811128441</c:v>
                </c:pt>
                <c:pt idx="42">
                  <c:v>1.711597676822354</c:v>
                </c:pt>
                <c:pt idx="43">
                  <c:v>1.715666817829711</c:v>
                </c:pt>
                <c:pt idx="44">
                  <c:v>1.7196702646351456</c:v>
                </c:pt>
                <c:pt idx="45">
                  <c:v>1.7236067977499789</c:v>
                </c:pt>
                <c:pt idx="46">
                  <c:v>1.7274752180680899</c:v>
                </c:pt>
                <c:pt idx="47">
                  <c:v>1.7312743472311753</c:v>
                </c:pt>
                <c:pt idx="48">
                  <c:v>1.7350030279876894</c:v>
                </c:pt>
                <c:pt idx="49">
                  <c:v>1.7386601245453528</c:v>
                </c:pt>
                <c:pt idx="50">
                  <c:v>1.7422445229171271</c:v>
                </c:pt>
                <c:pt idx="51">
                  <c:v>1.7457551312605455</c:v>
                </c:pt>
                <c:pt idx="52">
                  <c:v>1.7491908802102987</c:v>
                </c:pt>
                <c:pt idx="53">
                  <c:v>1.7525507232039734</c:v>
                </c:pt>
                <c:pt idx="54">
                  <c:v>1.7558336368008463</c:v>
                </c:pt>
                <c:pt idx="55">
                  <c:v>1.7590386209936337</c:v>
                </c:pt>
                <c:pt idx="56">
                  <c:v>1.7621646995131031</c:v>
                </c:pt>
                <c:pt idx="57">
                  <c:v>1.7652109201254542</c:v>
                </c:pt>
                <c:pt idx="58">
                  <c:v>1.768176354922379</c:v>
                </c:pt>
                <c:pt idx="59">
                  <c:v>1.7710601006037121</c:v>
                </c:pt>
                <c:pt idx="60">
                  <c:v>1.7738612787525829</c:v>
                </c:pt>
                <c:pt idx="61">
                  <c:v>1.7765790361029921</c:v>
                </c:pt>
                <c:pt idx="62">
                  <c:v>1.7792125447997229</c:v>
                </c:pt>
                <c:pt idx="63">
                  <c:v>1.7817610026505153</c:v>
                </c:pt>
                <c:pt idx="64">
                  <c:v>1.78422363337042</c:v>
                </c:pt>
                <c:pt idx="65">
                  <c:v>1.7865996868182639</c:v>
                </c:pt>
                <c:pt idx="66">
                  <c:v>1.7888884392251496</c:v>
                </c:pt>
                <c:pt idx="67">
                  <c:v>1.791089193414922</c:v>
                </c:pt>
                <c:pt idx="68">
                  <c:v>1.7932012790165359</c:v>
                </c:pt>
                <c:pt idx="69">
                  <c:v>1.795224052668257</c:v>
                </c:pt>
                <c:pt idx="70">
                  <c:v>1.7971568982136354</c:v>
                </c:pt>
                <c:pt idx="71">
                  <c:v>1.7989992268891946</c:v>
                </c:pt>
                <c:pt idx="72">
                  <c:v>1.8007504775037728</c:v>
                </c:pt>
                <c:pt idx="73">
                  <c:v>1.8024101166094681</c:v>
                </c:pt>
                <c:pt idx="74">
                  <c:v>1.8039776386641315</c:v>
                </c:pt>
                <c:pt idx="75">
                  <c:v>1.8054525661853602</c:v>
                </c:pt>
                <c:pt idx="76">
                  <c:v>1.8068344498959437</c:v>
                </c:pt>
                <c:pt idx="77">
                  <c:v>1.8081228688607167</c:v>
                </c:pt>
                <c:pt idx="78">
                  <c:v>1.8093174306147812</c:v>
                </c:pt>
                <c:pt idx="79">
                  <c:v>1.8104177712830556</c:v>
                </c:pt>
                <c:pt idx="80">
                  <c:v>1.8114235556911125</c:v>
                </c:pt>
                <c:pt idx="81">
                  <c:v>1.812334477467278</c:v>
                </c:pt>
                <c:pt idx="82">
                  <c:v>1.8131502591359552</c:v>
                </c:pt>
                <c:pt idx="83">
                  <c:v>1.8138706522021448</c:v>
                </c:pt>
                <c:pt idx="84">
                  <c:v>1.8144954372271405</c:v>
                </c:pt>
                <c:pt idx="85">
                  <c:v>1.815024423895371</c:v>
                </c:pt>
                <c:pt idx="86">
                  <c:v>1.8154574510723729</c:v>
                </c:pt>
                <c:pt idx="87">
                  <c:v>1.8157943868538731</c:v>
                </c:pt>
                <c:pt idx="88">
                  <c:v>1.8160351286059688</c:v>
                </c:pt>
                <c:pt idx="89">
                  <c:v>1.8161796029963901</c:v>
                </c:pt>
                <c:pt idx="90">
                  <c:v>1.816227766016838</c:v>
                </c:pt>
                <c:pt idx="91">
                  <c:v>1.8161796029963901</c:v>
                </c:pt>
                <c:pt idx="92">
                  <c:v>1.8160351286059688</c:v>
                </c:pt>
                <c:pt idx="93">
                  <c:v>1.8157943868538731</c:v>
                </c:pt>
                <c:pt idx="94">
                  <c:v>1.8154574510723729</c:v>
                </c:pt>
                <c:pt idx="95">
                  <c:v>1.815024423895371</c:v>
                </c:pt>
                <c:pt idx="96">
                  <c:v>1.8144954372271407</c:v>
                </c:pt>
                <c:pt idx="97">
                  <c:v>1.8138706522021448</c:v>
                </c:pt>
                <c:pt idx="98">
                  <c:v>1.8131502591359552</c:v>
                </c:pt>
                <c:pt idx="99">
                  <c:v>1.812334477467278</c:v>
                </c:pt>
                <c:pt idx="100">
                  <c:v>1.8114235556911125</c:v>
                </c:pt>
                <c:pt idx="101">
                  <c:v>1.8104177712830556</c:v>
                </c:pt>
                <c:pt idx="102">
                  <c:v>1.8093174306147812</c:v>
                </c:pt>
                <c:pt idx="103">
                  <c:v>1.8081228688607167</c:v>
                </c:pt>
                <c:pt idx="104">
                  <c:v>1.8068344498959437</c:v>
                </c:pt>
                <c:pt idx="105">
                  <c:v>1.8054525661853602</c:v>
                </c:pt>
                <c:pt idx="106">
                  <c:v>1.8039776386641315</c:v>
                </c:pt>
                <c:pt idx="107">
                  <c:v>1.8024101166094681</c:v>
                </c:pt>
                <c:pt idx="108">
                  <c:v>1.8007504775037728</c:v>
                </c:pt>
                <c:pt idx="109">
                  <c:v>1.7989992268891948</c:v>
                </c:pt>
                <c:pt idx="110">
                  <c:v>1.7971568982136354</c:v>
                </c:pt>
                <c:pt idx="111">
                  <c:v>1.795224052668257</c:v>
                </c:pt>
                <c:pt idx="112">
                  <c:v>1.7932012790165359</c:v>
                </c:pt>
                <c:pt idx="113">
                  <c:v>1.791089193414922</c:v>
                </c:pt>
                <c:pt idx="114">
                  <c:v>1.7888884392251496</c:v>
                </c:pt>
                <c:pt idx="115">
                  <c:v>1.7865996868182639</c:v>
                </c:pt>
                <c:pt idx="116">
                  <c:v>1.78422363337042</c:v>
                </c:pt>
                <c:pt idx="117">
                  <c:v>1.7817610026505153</c:v>
                </c:pt>
                <c:pt idx="118">
                  <c:v>1.7792125447997231</c:v>
                </c:pt>
                <c:pt idx="119">
                  <c:v>1.7765790361029921</c:v>
                </c:pt>
                <c:pt idx="120">
                  <c:v>1.7738612787525831</c:v>
                </c:pt>
                <c:pt idx="121">
                  <c:v>1.7710601006037121</c:v>
                </c:pt>
                <c:pt idx="122">
                  <c:v>1.7681763549223792</c:v>
                </c:pt>
                <c:pt idx="123">
                  <c:v>1.7652109201254542</c:v>
                </c:pt>
                <c:pt idx="124">
                  <c:v>1.7621646995131031</c:v>
                </c:pt>
                <c:pt idx="125">
                  <c:v>1.7590386209936337</c:v>
                </c:pt>
                <c:pt idx="126">
                  <c:v>1.7558336368008463</c:v>
                </c:pt>
                <c:pt idx="127">
                  <c:v>1.7525507232039734</c:v>
                </c:pt>
                <c:pt idx="128">
                  <c:v>1.7491908802102987</c:v>
                </c:pt>
                <c:pt idx="129">
                  <c:v>1.7457551312605455</c:v>
                </c:pt>
                <c:pt idx="130">
                  <c:v>1.7422445229171271</c:v>
                </c:pt>
                <c:pt idx="131">
                  <c:v>1.7386601245453526</c:v>
                </c:pt>
                <c:pt idx="132">
                  <c:v>1.7350030279876894</c:v>
                </c:pt>
                <c:pt idx="133">
                  <c:v>1.7312743472311753</c:v>
                </c:pt>
                <c:pt idx="134">
                  <c:v>1.7274752180680899</c:v>
                </c:pt>
                <c:pt idx="135">
                  <c:v>1.7236067977499789</c:v>
                </c:pt>
                <c:pt idx="136">
                  <c:v>1.7196702646351456</c:v>
                </c:pt>
                <c:pt idx="137">
                  <c:v>1.715666817829711</c:v>
                </c:pt>
                <c:pt idx="138">
                  <c:v>1.711597676822354</c:v>
                </c:pt>
                <c:pt idx="139">
                  <c:v>1.7074640811128441</c:v>
                </c:pt>
                <c:pt idx="140">
                  <c:v>1.7032672898344776</c:v>
                </c:pt>
                <c:pt idx="141">
                  <c:v>1.6990085813705331</c:v>
                </c:pt>
                <c:pt idx="142">
                  <c:v>1.6946892529648636</c:v>
                </c:pt>
                <c:pt idx="143">
                  <c:v>1.6903106203267437</c:v>
                </c:pt>
                <c:pt idx="144">
                  <c:v>1.6858740172300923</c:v>
                </c:pt>
                <c:pt idx="145">
                  <c:v>1.6813807951071904</c:v>
                </c:pt>
                <c:pt idx="146">
                  <c:v>1.6768323226370236</c:v>
                </c:pt>
                <c:pt idx="147">
                  <c:v>1.6722299853283684</c:v>
                </c:pt>
                <c:pt idx="148">
                  <c:v>1.6675751850977529</c:v>
                </c:pt>
                <c:pt idx="149">
                  <c:v>1.6628693398424192</c:v>
                </c:pt>
                <c:pt idx="150">
                  <c:v>1.658113883008419</c:v>
                </c:pt>
                <c:pt idx="151">
                  <c:v>1.6533102631539707</c:v>
                </c:pt>
                <c:pt idx="152">
                  <c:v>1.6484599435082159</c:v>
                </c:pt>
                <c:pt idx="153">
                  <c:v>1.6435644015255049</c:v>
                </c:pt>
                <c:pt idx="154">
                  <c:v>1.6386251284353492</c:v>
                </c:pt>
                <c:pt idx="155">
                  <c:v>1.6336436287881808</c:v>
                </c:pt>
                <c:pt idx="156">
                  <c:v>1.6286214199970483</c:v>
                </c:pt>
                <c:pt idx="157">
                  <c:v>1.6235600318754013</c:v>
                </c:pt>
                <c:pt idx="158">
                  <c:v>1.6184610061710918</c:v>
                </c:pt>
                <c:pt idx="159">
                  <c:v>1.6133258960967451</c:v>
                </c:pt>
                <c:pt idx="160">
                  <c:v>1.6081562658566351</c:v>
                </c:pt>
                <c:pt idx="161">
                  <c:v>1.6029536901702115</c:v>
                </c:pt>
                <c:pt idx="162">
                  <c:v>1.5977197537924275</c:v>
                </c:pt>
                <c:pt idx="163">
                  <c:v>1.5924560510310057</c:v>
                </c:pt>
                <c:pt idx="164">
                  <c:v>1.5871641852607981</c:v>
                </c:pt>
                <c:pt idx="165">
                  <c:v>1.5818457684353815</c:v>
                </c:pt>
                <c:pt idx="166">
                  <c:v>1.5765024205960416</c:v>
                </c:pt>
                <c:pt idx="167">
                  <c:v>1.5711357693782926</c:v>
                </c:pt>
                <c:pt idx="168">
                  <c:v>1.5657474495160835</c:v>
                </c:pt>
                <c:pt idx="169">
                  <c:v>1.560339102343842</c:v>
                </c:pt>
                <c:pt idx="170">
                  <c:v>1.5549123752965084</c:v>
                </c:pt>
                <c:pt idx="171">
                  <c:v>1.5494689214077113</c:v>
                </c:pt>
                <c:pt idx="172">
                  <c:v>1.5440103988062375</c:v>
                </c:pt>
                <c:pt idx="173">
                  <c:v>1.5385384702109486</c:v>
                </c:pt>
                <c:pt idx="174">
                  <c:v>1.5330548024243031</c:v>
                </c:pt>
                <c:pt idx="175">
                  <c:v>1.5275610658246304</c:v>
                </c:pt>
                <c:pt idx="176">
                  <c:v>1.5220589338573169</c:v>
                </c:pt>
                <c:pt idx="177">
                  <c:v>1.5165500825250611</c:v>
                </c:pt>
                <c:pt idx="178">
                  <c:v>1.5110361898773439</c:v>
                </c:pt>
                <c:pt idx="179">
                  <c:v>1.50551893549928</c:v>
                </c:pt>
                <c:pt idx="180">
                  <c:v>1.5</c:v>
                </c:pt>
                <c:pt idx="181">
                  <c:v>1.49448106450072</c:v>
                </c:pt>
                <c:pt idx="182">
                  <c:v>1.4889638101226561</c:v>
                </c:pt>
                <c:pt idx="183">
                  <c:v>1.4834499174749389</c:v>
                </c:pt>
                <c:pt idx="184">
                  <c:v>1.4779410661426833</c:v>
                </c:pt>
                <c:pt idx="185">
                  <c:v>1.4724389341753699</c:v>
                </c:pt>
                <c:pt idx="186">
                  <c:v>1.4669451975756971</c:v>
                </c:pt>
                <c:pt idx="187">
                  <c:v>1.4614615297890512</c:v>
                </c:pt>
                <c:pt idx="188">
                  <c:v>1.4559896011937625</c:v>
                </c:pt>
                <c:pt idx="189">
                  <c:v>1.4505310785922887</c:v>
                </c:pt>
                <c:pt idx="190">
                  <c:v>1.4450876247034916</c:v>
                </c:pt>
                <c:pt idx="191">
                  <c:v>1.439660897656158</c:v>
                </c:pt>
                <c:pt idx="192">
                  <c:v>1.4342525504839165</c:v>
                </c:pt>
                <c:pt idx="193">
                  <c:v>1.4288642306217072</c:v>
                </c:pt>
                <c:pt idx="194">
                  <c:v>1.4234975794039584</c:v>
                </c:pt>
                <c:pt idx="195">
                  <c:v>1.4181542315646187</c:v>
                </c:pt>
                <c:pt idx="196">
                  <c:v>1.4128358147392022</c:v>
                </c:pt>
                <c:pt idx="197">
                  <c:v>1.4075439489689945</c:v>
                </c:pt>
                <c:pt idx="198">
                  <c:v>1.4022802462075725</c:v>
                </c:pt>
                <c:pt idx="199">
                  <c:v>1.3970463098297885</c:v>
                </c:pt>
                <c:pt idx="200">
                  <c:v>1.3918437341433652</c:v>
                </c:pt>
                <c:pt idx="201">
                  <c:v>1.3866741039032549</c:v>
                </c:pt>
                <c:pt idx="202">
                  <c:v>1.3815389938289082</c:v>
                </c:pt>
                <c:pt idx="203">
                  <c:v>1.3764399681245989</c:v>
                </c:pt>
                <c:pt idx="204">
                  <c:v>1.3713785800029519</c:v>
                </c:pt>
                <c:pt idx="205">
                  <c:v>1.3663563712118194</c:v>
                </c:pt>
                <c:pt idx="206">
                  <c:v>1.3613748715646508</c:v>
                </c:pt>
                <c:pt idx="207">
                  <c:v>1.3564355984744954</c:v>
                </c:pt>
                <c:pt idx="208">
                  <c:v>1.3515400564917841</c:v>
                </c:pt>
                <c:pt idx="209">
                  <c:v>1.3466897368460293</c:v>
                </c:pt>
                <c:pt idx="210">
                  <c:v>1.341886116991581</c:v>
                </c:pt>
                <c:pt idx="211">
                  <c:v>1.3371306601575808</c:v>
                </c:pt>
                <c:pt idx="212">
                  <c:v>1.3324248149022473</c:v>
                </c:pt>
                <c:pt idx="213">
                  <c:v>1.3277700146716316</c:v>
                </c:pt>
                <c:pt idx="214">
                  <c:v>1.3231676773629766</c:v>
                </c:pt>
                <c:pt idx="215">
                  <c:v>1.3186192048928098</c:v>
                </c:pt>
                <c:pt idx="216">
                  <c:v>1.3141259827699079</c:v>
                </c:pt>
                <c:pt idx="217">
                  <c:v>1.3096893796732563</c:v>
                </c:pt>
                <c:pt idx="218">
                  <c:v>1.3053107470351366</c:v>
                </c:pt>
                <c:pt idx="219">
                  <c:v>1.3009914186294669</c:v>
                </c:pt>
                <c:pt idx="220">
                  <c:v>1.2967327101655226</c:v>
                </c:pt>
                <c:pt idx="221">
                  <c:v>1.2925359188871559</c:v>
                </c:pt>
                <c:pt idx="222">
                  <c:v>1.288402323177646</c:v>
                </c:pt>
                <c:pt idx="223">
                  <c:v>1.284333182170289</c:v>
                </c:pt>
                <c:pt idx="224">
                  <c:v>1.2803297353648542</c:v>
                </c:pt>
                <c:pt idx="225">
                  <c:v>1.2763932022500211</c:v>
                </c:pt>
                <c:pt idx="226">
                  <c:v>1.2725247819319101</c:v>
                </c:pt>
                <c:pt idx="227">
                  <c:v>1.2687256527688247</c:v>
                </c:pt>
                <c:pt idx="228">
                  <c:v>1.2649969720123109</c:v>
                </c:pt>
                <c:pt idx="229">
                  <c:v>1.2613398754546474</c:v>
                </c:pt>
                <c:pt idx="230">
                  <c:v>1.2577554770828729</c:v>
                </c:pt>
                <c:pt idx="231">
                  <c:v>1.2542448687394543</c:v>
                </c:pt>
                <c:pt idx="232">
                  <c:v>1.2508091197897013</c:v>
                </c:pt>
                <c:pt idx="233">
                  <c:v>1.2474492767960266</c:v>
                </c:pt>
                <c:pt idx="234">
                  <c:v>1.2441663631991537</c:v>
                </c:pt>
                <c:pt idx="235">
                  <c:v>1.2409613790063663</c:v>
                </c:pt>
                <c:pt idx="236">
                  <c:v>1.2378353004868972</c:v>
                </c:pt>
                <c:pt idx="237">
                  <c:v>1.2347890798745458</c:v>
                </c:pt>
                <c:pt idx="238">
                  <c:v>1.231823645077621</c:v>
                </c:pt>
                <c:pt idx="239">
                  <c:v>1.2289398993962879</c:v>
                </c:pt>
                <c:pt idx="240">
                  <c:v>1.2261387212474171</c:v>
                </c:pt>
                <c:pt idx="241">
                  <c:v>1.2234209638970077</c:v>
                </c:pt>
                <c:pt idx="242">
                  <c:v>1.2207874552002769</c:v>
                </c:pt>
                <c:pt idx="243">
                  <c:v>1.2182389973494847</c:v>
                </c:pt>
                <c:pt idx="244">
                  <c:v>1.21577636662958</c:v>
                </c:pt>
                <c:pt idx="245">
                  <c:v>1.2134003131817361</c:v>
                </c:pt>
                <c:pt idx="246">
                  <c:v>1.2111115607748504</c:v>
                </c:pt>
                <c:pt idx="247">
                  <c:v>1.208910806585078</c:v>
                </c:pt>
                <c:pt idx="248">
                  <c:v>1.2067987209834641</c:v>
                </c:pt>
                <c:pt idx="249">
                  <c:v>1.2047759473317432</c:v>
                </c:pt>
                <c:pt idx="250">
                  <c:v>1.2028431017863646</c:v>
                </c:pt>
                <c:pt idx="251">
                  <c:v>1.2010007731108052</c:v>
                </c:pt>
                <c:pt idx="252">
                  <c:v>1.1992495224962272</c:v>
                </c:pt>
                <c:pt idx="253">
                  <c:v>1.1975898833905321</c:v>
                </c:pt>
                <c:pt idx="254">
                  <c:v>1.1960223613358685</c:v>
                </c:pt>
                <c:pt idx="255">
                  <c:v>1.1945474338146398</c:v>
                </c:pt>
                <c:pt idx="256">
                  <c:v>1.1931655501040563</c:v>
                </c:pt>
                <c:pt idx="257">
                  <c:v>1.1918771311392835</c:v>
                </c:pt>
                <c:pt idx="258">
                  <c:v>1.1906825693852188</c:v>
                </c:pt>
                <c:pt idx="259">
                  <c:v>1.1895822287169446</c:v>
                </c:pt>
                <c:pt idx="260">
                  <c:v>1.1885764443088875</c:v>
                </c:pt>
                <c:pt idx="261">
                  <c:v>1.187665522532722</c:v>
                </c:pt>
                <c:pt idx="262">
                  <c:v>1.1868497408640448</c:v>
                </c:pt>
                <c:pt idx="263">
                  <c:v>1.1861293477978552</c:v>
                </c:pt>
                <c:pt idx="264">
                  <c:v>1.1855045627728593</c:v>
                </c:pt>
                <c:pt idx="265">
                  <c:v>1.184975576104629</c:v>
                </c:pt>
                <c:pt idx="266">
                  <c:v>1.1845425489276271</c:v>
                </c:pt>
                <c:pt idx="267">
                  <c:v>1.1842056131461269</c:v>
                </c:pt>
                <c:pt idx="268">
                  <c:v>1.1839648713940312</c:v>
                </c:pt>
                <c:pt idx="269">
                  <c:v>1.1838203970036099</c:v>
                </c:pt>
                <c:pt idx="270">
                  <c:v>1.183772233983162</c:v>
                </c:pt>
                <c:pt idx="271">
                  <c:v>1.1838203970036099</c:v>
                </c:pt>
                <c:pt idx="272">
                  <c:v>1.1839648713940312</c:v>
                </c:pt>
                <c:pt idx="273">
                  <c:v>1.1842056131461269</c:v>
                </c:pt>
                <c:pt idx="274">
                  <c:v>1.1845425489276271</c:v>
                </c:pt>
                <c:pt idx="275">
                  <c:v>1.184975576104629</c:v>
                </c:pt>
                <c:pt idx="276">
                  <c:v>1.1855045627728593</c:v>
                </c:pt>
                <c:pt idx="277">
                  <c:v>1.1861293477978552</c:v>
                </c:pt>
                <c:pt idx="278">
                  <c:v>1.1868497408640448</c:v>
                </c:pt>
                <c:pt idx="279">
                  <c:v>1.187665522532722</c:v>
                </c:pt>
                <c:pt idx="280">
                  <c:v>1.1885764443088875</c:v>
                </c:pt>
                <c:pt idx="281">
                  <c:v>1.1895822287169444</c:v>
                </c:pt>
                <c:pt idx="282">
                  <c:v>1.1906825693852188</c:v>
                </c:pt>
                <c:pt idx="283">
                  <c:v>1.1918771311392833</c:v>
                </c:pt>
                <c:pt idx="284">
                  <c:v>1.1931655501040563</c:v>
                </c:pt>
                <c:pt idx="285">
                  <c:v>1.1945474338146398</c:v>
                </c:pt>
                <c:pt idx="286">
                  <c:v>1.1960223613358685</c:v>
                </c:pt>
                <c:pt idx="287">
                  <c:v>1.1975898833905319</c:v>
                </c:pt>
                <c:pt idx="288">
                  <c:v>1.1992495224962272</c:v>
                </c:pt>
                <c:pt idx="289">
                  <c:v>1.2010007731108052</c:v>
                </c:pt>
                <c:pt idx="290">
                  <c:v>1.2028431017863646</c:v>
                </c:pt>
                <c:pt idx="291">
                  <c:v>1.204775947331743</c:v>
                </c:pt>
                <c:pt idx="292">
                  <c:v>1.2067987209834641</c:v>
                </c:pt>
                <c:pt idx="293">
                  <c:v>1.208910806585078</c:v>
                </c:pt>
                <c:pt idx="294">
                  <c:v>1.2111115607748504</c:v>
                </c:pt>
                <c:pt idx="295">
                  <c:v>1.2134003131817361</c:v>
                </c:pt>
                <c:pt idx="296">
                  <c:v>1.21577636662958</c:v>
                </c:pt>
                <c:pt idx="297">
                  <c:v>1.2182389973494847</c:v>
                </c:pt>
                <c:pt idx="298">
                  <c:v>1.2207874552002769</c:v>
                </c:pt>
                <c:pt idx="299">
                  <c:v>1.2234209638970077</c:v>
                </c:pt>
                <c:pt idx="300">
                  <c:v>1.2261387212474171</c:v>
                </c:pt>
                <c:pt idx="301">
                  <c:v>1.2289398993962879</c:v>
                </c:pt>
                <c:pt idx="302">
                  <c:v>1.2318236450776208</c:v>
                </c:pt>
                <c:pt idx="303">
                  <c:v>1.2347890798745458</c:v>
                </c:pt>
                <c:pt idx="304">
                  <c:v>1.2378353004868967</c:v>
                </c:pt>
                <c:pt idx="305">
                  <c:v>1.2409613790063663</c:v>
                </c:pt>
                <c:pt idx="306">
                  <c:v>1.2441663631991535</c:v>
                </c:pt>
                <c:pt idx="307">
                  <c:v>1.2474492767960266</c:v>
                </c:pt>
                <c:pt idx="308">
                  <c:v>1.2508091197897016</c:v>
                </c:pt>
                <c:pt idx="309">
                  <c:v>1.2542448687394545</c:v>
                </c:pt>
                <c:pt idx="310">
                  <c:v>1.2577554770828729</c:v>
                </c:pt>
                <c:pt idx="311">
                  <c:v>1.2613398754546472</c:v>
                </c:pt>
                <c:pt idx="312">
                  <c:v>1.2649969720123106</c:v>
                </c:pt>
                <c:pt idx="313">
                  <c:v>1.2687256527688244</c:v>
                </c:pt>
                <c:pt idx="314">
                  <c:v>1.2725247819319099</c:v>
                </c:pt>
                <c:pt idx="315">
                  <c:v>1.2763932022500211</c:v>
                </c:pt>
                <c:pt idx="316">
                  <c:v>1.2803297353648542</c:v>
                </c:pt>
                <c:pt idx="317">
                  <c:v>1.284333182170289</c:v>
                </c:pt>
                <c:pt idx="318">
                  <c:v>1.288402323177646</c:v>
                </c:pt>
                <c:pt idx="319">
                  <c:v>1.2925359188871559</c:v>
                </c:pt>
                <c:pt idx="320">
                  <c:v>1.2967327101655224</c:v>
                </c:pt>
                <c:pt idx="321">
                  <c:v>1.3009914186294669</c:v>
                </c:pt>
                <c:pt idx="322">
                  <c:v>1.3053107470351364</c:v>
                </c:pt>
                <c:pt idx="323">
                  <c:v>1.309689379673256</c:v>
                </c:pt>
                <c:pt idx="324">
                  <c:v>1.3141259827699077</c:v>
                </c:pt>
                <c:pt idx="325">
                  <c:v>1.3186192048928096</c:v>
                </c:pt>
                <c:pt idx="326">
                  <c:v>1.3231676773629764</c:v>
                </c:pt>
                <c:pt idx="327">
                  <c:v>1.3277700146716316</c:v>
                </c:pt>
                <c:pt idx="328">
                  <c:v>1.3324248149022468</c:v>
                </c:pt>
                <c:pt idx="329">
                  <c:v>1.3371306601575808</c:v>
                </c:pt>
                <c:pt idx="330">
                  <c:v>1.341886116991581</c:v>
                </c:pt>
                <c:pt idx="331">
                  <c:v>1.3466897368460293</c:v>
                </c:pt>
                <c:pt idx="332">
                  <c:v>1.3515400564917841</c:v>
                </c:pt>
                <c:pt idx="333">
                  <c:v>1.3564355984744951</c:v>
                </c:pt>
                <c:pt idx="334">
                  <c:v>1.3613748715646508</c:v>
                </c:pt>
                <c:pt idx="335">
                  <c:v>1.3663563712118192</c:v>
                </c:pt>
                <c:pt idx="336">
                  <c:v>1.3713785800029517</c:v>
                </c:pt>
                <c:pt idx="337">
                  <c:v>1.3764399681245987</c:v>
                </c:pt>
                <c:pt idx="338">
                  <c:v>1.3815389938289082</c:v>
                </c:pt>
                <c:pt idx="339">
                  <c:v>1.3866741039032546</c:v>
                </c:pt>
                <c:pt idx="340">
                  <c:v>1.3918437341433652</c:v>
                </c:pt>
                <c:pt idx="341">
                  <c:v>1.3970463098297883</c:v>
                </c:pt>
                <c:pt idx="342">
                  <c:v>1.4022802462075725</c:v>
                </c:pt>
                <c:pt idx="343">
                  <c:v>1.4075439489689945</c:v>
                </c:pt>
                <c:pt idx="344">
                  <c:v>1.4128358147392019</c:v>
                </c:pt>
                <c:pt idx="345">
                  <c:v>1.4181542315646187</c:v>
                </c:pt>
                <c:pt idx="346">
                  <c:v>1.4234975794039584</c:v>
                </c:pt>
                <c:pt idx="347">
                  <c:v>1.4288642306217072</c:v>
                </c:pt>
                <c:pt idx="348">
                  <c:v>1.4342525504839163</c:v>
                </c:pt>
                <c:pt idx="349">
                  <c:v>1.4396608976561582</c:v>
                </c:pt>
                <c:pt idx="350">
                  <c:v>1.4450876247034914</c:v>
                </c:pt>
                <c:pt idx="351">
                  <c:v>1.4505310785922885</c:v>
                </c:pt>
                <c:pt idx="352">
                  <c:v>1.4559896011937625</c:v>
                </c:pt>
                <c:pt idx="353">
                  <c:v>1.4614615297890512</c:v>
                </c:pt>
                <c:pt idx="354">
                  <c:v>1.4669451975756969</c:v>
                </c:pt>
                <c:pt idx="355">
                  <c:v>1.4724389341753699</c:v>
                </c:pt>
                <c:pt idx="356">
                  <c:v>1.4779410661426833</c:v>
                </c:pt>
                <c:pt idx="357">
                  <c:v>1.4834499174749387</c:v>
                </c:pt>
                <c:pt idx="358">
                  <c:v>1.4889638101226561</c:v>
                </c:pt>
                <c:pt idx="359">
                  <c:v>1.4944810645007196</c:v>
                </c:pt>
                <c:pt idx="360">
                  <c:v>1.5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BA7-496A-AE62-A10FFB4E8A83}"/>
            </c:ext>
          </c:extLst>
        </c:ser>
        <c:ser>
          <c:idx val="3"/>
          <c:order val="2"/>
          <c:tx>
            <c:v>Circle3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'Example 7'!CircleX3</c:f>
              <c:numCache>
                <c:formatCode>General</c:formatCode>
                <c:ptCount val="361"/>
                <c:pt idx="0">
                  <c:v>1.316227766016838</c:v>
                </c:pt>
                <c:pt idx="1">
                  <c:v>1.3161796029963901</c:v>
                </c:pt>
                <c:pt idx="2">
                  <c:v>1.3160351286059688</c:v>
                </c:pt>
                <c:pt idx="3">
                  <c:v>1.3157943868538731</c:v>
                </c:pt>
                <c:pt idx="4">
                  <c:v>1.3154574510723729</c:v>
                </c:pt>
                <c:pt idx="5">
                  <c:v>1.315024423895371</c:v>
                </c:pt>
                <c:pt idx="6">
                  <c:v>1.3144954372271405</c:v>
                </c:pt>
                <c:pt idx="7">
                  <c:v>1.3138706522021448</c:v>
                </c:pt>
                <c:pt idx="8">
                  <c:v>1.3131502591359552</c:v>
                </c:pt>
                <c:pt idx="9">
                  <c:v>1.312334477467278</c:v>
                </c:pt>
                <c:pt idx="10">
                  <c:v>1.3114235556911125</c:v>
                </c:pt>
                <c:pt idx="11">
                  <c:v>1.3104177712830556</c:v>
                </c:pt>
                <c:pt idx="12">
                  <c:v>1.3093174306147812</c:v>
                </c:pt>
                <c:pt idx="13">
                  <c:v>1.3081228688607167</c:v>
                </c:pt>
                <c:pt idx="14">
                  <c:v>1.3068344498959437</c:v>
                </c:pt>
                <c:pt idx="15">
                  <c:v>1.3054525661853602</c:v>
                </c:pt>
                <c:pt idx="16">
                  <c:v>1.3039776386641315</c:v>
                </c:pt>
                <c:pt idx="17">
                  <c:v>1.3024101166094681</c:v>
                </c:pt>
                <c:pt idx="18">
                  <c:v>1.3007504775037728</c:v>
                </c:pt>
                <c:pt idx="19">
                  <c:v>1.2989992268891948</c:v>
                </c:pt>
                <c:pt idx="20">
                  <c:v>1.2971568982136354</c:v>
                </c:pt>
                <c:pt idx="21">
                  <c:v>1.295224052668257</c:v>
                </c:pt>
                <c:pt idx="22">
                  <c:v>1.2932012790165359</c:v>
                </c:pt>
                <c:pt idx="23">
                  <c:v>1.291089193414922</c:v>
                </c:pt>
                <c:pt idx="24">
                  <c:v>1.2888884392251496</c:v>
                </c:pt>
                <c:pt idx="25">
                  <c:v>1.2865996868182639</c:v>
                </c:pt>
                <c:pt idx="26">
                  <c:v>1.28422363337042</c:v>
                </c:pt>
                <c:pt idx="27">
                  <c:v>1.2817610026505153</c:v>
                </c:pt>
                <c:pt idx="28">
                  <c:v>1.2792125447997231</c:v>
                </c:pt>
                <c:pt idx="29">
                  <c:v>1.2765790361029921</c:v>
                </c:pt>
                <c:pt idx="30">
                  <c:v>1.2738612787525831</c:v>
                </c:pt>
                <c:pt idx="31">
                  <c:v>1.2710601006037121</c:v>
                </c:pt>
                <c:pt idx="32">
                  <c:v>1.268176354922379</c:v>
                </c:pt>
                <c:pt idx="33">
                  <c:v>1.2652109201254542</c:v>
                </c:pt>
                <c:pt idx="34">
                  <c:v>1.2621646995131031</c:v>
                </c:pt>
                <c:pt idx="35">
                  <c:v>1.2590386209936337</c:v>
                </c:pt>
                <c:pt idx="36">
                  <c:v>1.2558336368008463</c:v>
                </c:pt>
                <c:pt idx="37">
                  <c:v>1.2525507232039734</c:v>
                </c:pt>
                <c:pt idx="38">
                  <c:v>1.2491908802102987</c:v>
                </c:pt>
                <c:pt idx="39">
                  <c:v>1.2457551312605455</c:v>
                </c:pt>
                <c:pt idx="40">
                  <c:v>1.2422445229171271</c:v>
                </c:pt>
                <c:pt idx="41">
                  <c:v>1.2386601245453528</c:v>
                </c:pt>
                <c:pt idx="42">
                  <c:v>1.2350030279876894</c:v>
                </c:pt>
                <c:pt idx="43">
                  <c:v>1.2312743472311753</c:v>
                </c:pt>
                <c:pt idx="44">
                  <c:v>1.2274752180680899</c:v>
                </c:pt>
                <c:pt idx="45">
                  <c:v>1.2236067977499789</c:v>
                </c:pt>
                <c:pt idx="46">
                  <c:v>1.2196702646351458</c:v>
                </c:pt>
                <c:pt idx="47">
                  <c:v>1.215666817829711</c:v>
                </c:pt>
                <c:pt idx="48">
                  <c:v>1.211597676822354</c:v>
                </c:pt>
                <c:pt idx="49">
                  <c:v>1.2074640811128441</c:v>
                </c:pt>
                <c:pt idx="50">
                  <c:v>1.2032672898344776</c:v>
                </c:pt>
                <c:pt idx="51">
                  <c:v>1.1990085813705329</c:v>
                </c:pt>
                <c:pt idx="52">
                  <c:v>1.1946892529648636</c:v>
                </c:pt>
                <c:pt idx="53">
                  <c:v>1.190310620326744</c:v>
                </c:pt>
                <c:pt idx="54">
                  <c:v>1.1858740172300923</c:v>
                </c:pt>
                <c:pt idx="55">
                  <c:v>1.1813807951071904</c:v>
                </c:pt>
                <c:pt idx="56">
                  <c:v>1.1768323226370236</c:v>
                </c:pt>
                <c:pt idx="57">
                  <c:v>1.1722299853283684</c:v>
                </c:pt>
                <c:pt idx="58">
                  <c:v>1.1675751850977529</c:v>
                </c:pt>
                <c:pt idx="59">
                  <c:v>1.1628693398424192</c:v>
                </c:pt>
                <c:pt idx="60">
                  <c:v>1.158113883008419</c:v>
                </c:pt>
                <c:pt idx="61">
                  <c:v>1.1533102631539707</c:v>
                </c:pt>
                <c:pt idx="62">
                  <c:v>1.1484599435082159</c:v>
                </c:pt>
                <c:pt idx="63">
                  <c:v>1.1435644015255046</c:v>
                </c:pt>
                <c:pt idx="64">
                  <c:v>1.1386251284353492</c:v>
                </c:pt>
                <c:pt idx="65">
                  <c:v>1.1336436287881806</c:v>
                </c:pt>
                <c:pt idx="66">
                  <c:v>1.1286214199970483</c:v>
                </c:pt>
                <c:pt idx="67">
                  <c:v>1.1235600318754011</c:v>
                </c:pt>
                <c:pt idx="68">
                  <c:v>1.1184610061710918</c:v>
                </c:pt>
                <c:pt idx="69">
                  <c:v>1.1133258960967451</c:v>
                </c:pt>
                <c:pt idx="70">
                  <c:v>1.1081562658566351</c:v>
                </c:pt>
                <c:pt idx="71">
                  <c:v>1.1029536901702115</c:v>
                </c:pt>
                <c:pt idx="72">
                  <c:v>1.0977197537924275</c:v>
                </c:pt>
                <c:pt idx="73">
                  <c:v>1.0924560510310057</c:v>
                </c:pt>
                <c:pt idx="74">
                  <c:v>1.0871641852607978</c:v>
                </c:pt>
                <c:pt idx="75">
                  <c:v>1.0818457684353813</c:v>
                </c:pt>
                <c:pt idx="76">
                  <c:v>1.0765024205960416</c:v>
                </c:pt>
                <c:pt idx="77">
                  <c:v>1.0711357693782928</c:v>
                </c:pt>
                <c:pt idx="78">
                  <c:v>1.0657474495160837</c:v>
                </c:pt>
                <c:pt idx="79">
                  <c:v>1.060339102343842</c:v>
                </c:pt>
                <c:pt idx="80">
                  <c:v>1.0549123752965084</c:v>
                </c:pt>
                <c:pt idx="81">
                  <c:v>1.0494689214077113</c:v>
                </c:pt>
                <c:pt idx="82">
                  <c:v>1.0440103988062375</c:v>
                </c:pt>
                <c:pt idx="83">
                  <c:v>1.0385384702109486</c:v>
                </c:pt>
                <c:pt idx="84">
                  <c:v>1.0330548024243031</c:v>
                </c:pt>
                <c:pt idx="85">
                  <c:v>1.0275610658246301</c:v>
                </c:pt>
                <c:pt idx="86">
                  <c:v>1.0220589338573169</c:v>
                </c:pt>
                <c:pt idx="87">
                  <c:v>1.0165500825250611</c:v>
                </c:pt>
                <c:pt idx="88">
                  <c:v>1.0110361898773439</c:v>
                </c:pt>
                <c:pt idx="89">
                  <c:v>1.00551893549928</c:v>
                </c:pt>
                <c:pt idx="90">
                  <c:v>1</c:v>
                </c:pt>
                <c:pt idx="91">
                  <c:v>0.99448106450071994</c:v>
                </c:pt>
                <c:pt idx="92">
                  <c:v>0.98896381012265622</c:v>
                </c:pt>
                <c:pt idx="93">
                  <c:v>0.98344991747493893</c:v>
                </c:pt>
                <c:pt idx="94">
                  <c:v>0.97794106614268306</c:v>
                </c:pt>
                <c:pt idx="95">
                  <c:v>0.97243893417536986</c:v>
                </c:pt>
                <c:pt idx="96">
                  <c:v>0.96694519757569686</c:v>
                </c:pt>
                <c:pt idx="97">
                  <c:v>0.96146152978905142</c:v>
                </c:pt>
                <c:pt idx="98">
                  <c:v>0.95598960119376264</c:v>
                </c:pt>
                <c:pt idx="99">
                  <c:v>0.95053107859228858</c:v>
                </c:pt>
                <c:pt idx="100">
                  <c:v>0.94508762470349161</c:v>
                </c:pt>
                <c:pt idx="101">
                  <c:v>0.93966089765615812</c:v>
                </c:pt>
                <c:pt idx="102">
                  <c:v>0.93425255048391653</c:v>
                </c:pt>
                <c:pt idx="103">
                  <c:v>0.92886423062170731</c:v>
                </c:pt>
                <c:pt idx="104">
                  <c:v>0.92349757940395838</c:v>
                </c:pt>
                <c:pt idx="105">
                  <c:v>0.91815423156461862</c:v>
                </c:pt>
                <c:pt idx="106">
                  <c:v>0.91283581473920217</c:v>
                </c:pt>
                <c:pt idx="107">
                  <c:v>0.90754394896899437</c:v>
                </c:pt>
                <c:pt idx="108">
                  <c:v>0.90228024620757263</c:v>
                </c:pt>
                <c:pt idx="109">
                  <c:v>0.89704630982978861</c:v>
                </c:pt>
                <c:pt idx="110">
                  <c:v>0.89184373414336504</c:v>
                </c:pt>
                <c:pt idx="111">
                  <c:v>0.88667410390325485</c:v>
                </c:pt>
                <c:pt idx="112">
                  <c:v>0.88153899382890821</c:v>
                </c:pt>
                <c:pt idx="113">
                  <c:v>0.8764399681245989</c:v>
                </c:pt>
                <c:pt idx="114">
                  <c:v>0.87137858000295176</c:v>
                </c:pt>
                <c:pt idx="115">
                  <c:v>0.86635637121181941</c:v>
                </c:pt>
                <c:pt idx="116">
                  <c:v>0.86137487156465065</c:v>
                </c:pt>
                <c:pt idx="117">
                  <c:v>0.85643559847449535</c:v>
                </c:pt>
                <c:pt idx="118">
                  <c:v>0.8515400564917841</c:v>
                </c:pt>
                <c:pt idx="119">
                  <c:v>0.84668973684602933</c:v>
                </c:pt>
                <c:pt idx="120">
                  <c:v>0.84188611699158111</c:v>
                </c:pt>
                <c:pt idx="121">
                  <c:v>0.83713066015758075</c:v>
                </c:pt>
                <c:pt idx="122">
                  <c:v>0.83242481490224718</c:v>
                </c:pt>
                <c:pt idx="123">
                  <c:v>0.82777001467163158</c:v>
                </c:pt>
                <c:pt idx="124">
                  <c:v>0.82316767736297647</c:v>
                </c:pt>
                <c:pt idx="125">
                  <c:v>0.8186192048928097</c:v>
                </c:pt>
                <c:pt idx="126">
                  <c:v>0.81412598276990777</c:v>
                </c:pt>
                <c:pt idx="127">
                  <c:v>0.80968937967325616</c:v>
                </c:pt>
                <c:pt idx="128">
                  <c:v>0.8053107470351365</c:v>
                </c:pt>
                <c:pt idx="129">
                  <c:v>0.8009914186294671</c:v>
                </c:pt>
                <c:pt idx="130">
                  <c:v>0.7967327101655225</c:v>
                </c:pt>
                <c:pt idx="131">
                  <c:v>0.79253591888715591</c:v>
                </c:pt>
                <c:pt idx="132">
                  <c:v>0.78840232317764602</c:v>
                </c:pt>
                <c:pt idx="133">
                  <c:v>0.78433318217028902</c:v>
                </c:pt>
                <c:pt idx="134">
                  <c:v>0.78032973536485439</c:v>
                </c:pt>
                <c:pt idx="135">
                  <c:v>0.77639320225002106</c:v>
                </c:pt>
                <c:pt idx="136">
                  <c:v>0.7725247819319101</c:v>
                </c:pt>
                <c:pt idx="137">
                  <c:v>0.76872565276882465</c:v>
                </c:pt>
                <c:pt idx="138">
                  <c:v>0.76499697201231076</c:v>
                </c:pt>
                <c:pt idx="139">
                  <c:v>0.76133987545464721</c:v>
                </c:pt>
                <c:pt idx="140">
                  <c:v>0.75775547708287294</c:v>
                </c:pt>
                <c:pt idx="141">
                  <c:v>0.75424486873945451</c:v>
                </c:pt>
                <c:pt idx="142">
                  <c:v>0.75080911978970144</c:v>
                </c:pt>
                <c:pt idx="143">
                  <c:v>0.74744927679602657</c:v>
                </c:pt>
                <c:pt idx="144">
                  <c:v>0.74416636319915364</c:v>
                </c:pt>
                <c:pt idx="145">
                  <c:v>0.74096137900636627</c:v>
                </c:pt>
                <c:pt idx="146">
                  <c:v>0.73783530048689694</c:v>
                </c:pt>
                <c:pt idx="147">
                  <c:v>0.73478907987454578</c:v>
                </c:pt>
                <c:pt idx="148">
                  <c:v>0.73182364507762088</c:v>
                </c:pt>
                <c:pt idx="149">
                  <c:v>0.72893989939628789</c:v>
                </c:pt>
                <c:pt idx="150">
                  <c:v>0.72613872124741685</c:v>
                </c:pt>
                <c:pt idx="151">
                  <c:v>0.72342096389700783</c:v>
                </c:pt>
                <c:pt idx="152">
                  <c:v>0.72078745520027709</c:v>
                </c:pt>
                <c:pt idx="153">
                  <c:v>0.71823899734948471</c:v>
                </c:pt>
                <c:pt idx="154">
                  <c:v>0.71577636662958</c:v>
                </c:pt>
                <c:pt idx="155">
                  <c:v>0.71340031318173613</c:v>
                </c:pt>
                <c:pt idx="156">
                  <c:v>0.71111156077485049</c:v>
                </c:pt>
                <c:pt idx="157">
                  <c:v>0.70891080658507799</c:v>
                </c:pt>
                <c:pt idx="158">
                  <c:v>0.70679872098346408</c:v>
                </c:pt>
                <c:pt idx="159">
                  <c:v>0.70477594733174309</c:v>
                </c:pt>
                <c:pt idx="160">
                  <c:v>0.70284310178636455</c:v>
                </c:pt>
                <c:pt idx="161">
                  <c:v>0.70100077311080544</c:v>
                </c:pt>
                <c:pt idx="162">
                  <c:v>0.69924952249622718</c:v>
                </c:pt>
                <c:pt idx="163">
                  <c:v>0.69758988339053185</c:v>
                </c:pt>
                <c:pt idx="164">
                  <c:v>0.69602236133586848</c:v>
                </c:pt>
                <c:pt idx="165">
                  <c:v>0.69454743381463968</c:v>
                </c:pt>
                <c:pt idx="166">
                  <c:v>0.69316555010405634</c:v>
                </c:pt>
                <c:pt idx="167">
                  <c:v>0.6918771311392834</c:v>
                </c:pt>
                <c:pt idx="168">
                  <c:v>0.69068256938521866</c:v>
                </c:pt>
                <c:pt idx="169">
                  <c:v>0.68958222871694441</c:v>
                </c:pt>
                <c:pt idx="170">
                  <c:v>0.68857644430888754</c:v>
                </c:pt>
                <c:pt idx="171">
                  <c:v>0.68766552253272195</c:v>
                </c:pt>
                <c:pt idx="172">
                  <c:v>0.68684974086404471</c:v>
                </c:pt>
                <c:pt idx="173">
                  <c:v>0.68612934779785506</c:v>
                </c:pt>
                <c:pt idx="174">
                  <c:v>0.68550456277285954</c:v>
                </c:pt>
                <c:pt idx="175">
                  <c:v>0.684975576104629</c:v>
                </c:pt>
                <c:pt idx="176">
                  <c:v>0.68454254892762711</c:v>
                </c:pt>
                <c:pt idx="177">
                  <c:v>0.68420561314612693</c:v>
                </c:pt>
                <c:pt idx="178">
                  <c:v>0.68396487139403117</c:v>
                </c:pt>
                <c:pt idx="179">
                  <c:v>0.68382039700360997</c:v>
                </c:pt>
                <c:pt idx="180">
                  <c:v>0.683772233983162</c:v>
                </c:pt>
                <c:pt idx="181">
                  <c:v>0.68382039700360997</c:v>
                </c:pt>
                <c:pt idx="182">
                  <c:v>0.68396487139403117</c:v>
                </c:pt>
                <c:pt idx="183">
                  <c:v>0.68420561314612693</c:v>
                </c:pt>
                <c:pt idx="184">
                  <c:v>0.68454254892762711</c:v>
                </c:pt>
                <c:pt idx="185">
                  <c:v>0.684975576104629</c:v>
                </c:pt>
                <c:pt idx="186">
                  <c:v>0.68550456277285943</c:v>
                </c:pt>
                <c:pt idx="187">
                  <c:v>0.68612934779785506</c:v>
                </c:pt>
                <c:pt idx="188">
                  <c:v>0.68684974086404471</c:v>
                </c:pt>
                <c:pt idx="189">
                  <c:v>0.68766552253272184</c:v>
                </c:pt>
                <c:pt idx="190">
                  <c:v>0.68857644430888754</c:v>
                </c:pt>
                <c:pt idx="191">
                  <c:v>0.68958222871694441</c:v>
                </c:pt>
                <c:pt idx="192">
                  <c:v>0.69068256938521866</c:v>
                </c:pt>
                <c:pt idx="193">
                  <c:v>0.6918771311392834</c:v>
                </c:pt>
                <c:pt idx="194">
                  <c:v>0.69316555010405634</c:v>
                </c:pt>
                <c:pt idx="195">
                  <c:v>0.69454743381463957</c:v>
                </c:pt>
                <c:pt idx="196">
                  <c:v>0.69602236133586848</c:v>
                </c:pt>
                <c:pt idx="197">
                  <c:v>0.69758988339053185</c:v>
                </c:pt>
                <c:pt idx="198">
                  <c:v>0.69924952249622718</c:v>
                </c:pt>
                <c:pt idx="199">
                  <c:v>0.70100077311080544</c:v>
                </c:pt>
                <c:pt idx="200">
                  <c:v>0.70284310178636455</c:v>
                </c:pt>
                <c:pt idx="201">
                  <c:v>0.70477594733174309</c:v>
                </c:pt>
                <c:pt idx="202">
                  <c:v>0.70679872098346408</c:v>
                </c:pt>
                <c:pt idx="203">
                  <c:v>0.70891080658507799</c:v>
                </c:pt>
                <c:pt idx="204">
                  <c:v>0.71111156077485038</c:v>
                </c:pt>
                <c:pt idx="205">
                  <c:v>0.71340031318173602</c:v>
                </c:pt>
                <c:pt idx="206">
                  <c:v>0.71577636662958</c:v>
                </c:pt>
                <c:pt idx="207">
                  <c:v>0.71823899734948471</c:v>
                </c:pt>
                <c:pt idx="208">
                  <c:v>0.72078745520027698</c:v>
                </c:pt>
                <c:pt idx="209">
                  <c:v>0.72342096389700783</c:v>
                </c:pt>
                <c:pt idx="210">
                  <c:v>0.72613872124741696</c:v>
                </c:pt>
                <c:pt idx="211">
                  <c:v>0.72893989939628789</c:v>
                </c:pt>
                <c:pt idx="212">
                  <c:v>0.73182364507762077</c:v>
                </c:pt>
                <c:pt idx="213">
                  <c:v>0.73478907987454578</c:v>
                </c:pt>
                <c:pt idx="214">
                  <c:v>0.73783530048689694</c:v>
                </c:pt>
                <c:pt idx="215">
                  <c:v>0.74096137900636616</c:v>
                </c:pt>
                <c:pt idx="216">
                  <c:v>0.74416636319915352</c:v>
                </c:pt>
                <c:pt idx="217">
                  <c:v>0.74744927679602657</c:v>
                </c:pt>
                <c:pt idx="218">
                  <c:v>0.75080911978970133</c:v>
                </c:pt>
                <c:pt idx="219">
                  <c:v>0.75424486873945451</c:v>
                </c:pt>
                <c:pt idx="220">
                  <c:v>0.75775547708287294</c:v>
                </c:pt>
                <c:pt idx="221">
                  <c:v>0.76133987545464732</c:v>
                </c:pt>
                <c:pt idx="222">
                  <c:v>0.76499697201231065</c:v>
                </c:pt>
                <c:pt idx="223">
                  <c:v>0.76872565276882465</c:v>
                </c:pt>
                <c:pt idx="224">
                  <c:v>0.7725247819319101</c:v>
                </c:pt>
                <c:pt idx="225">
                  <c:v>0.77639320225002095</c:v>
                </c:pt>
                <c:pt idx="226">
                  <c:v>0.78032973536485417</c:v>
                </c:pt>
                <c:pt idx="227">
                  <c:v>0.78433318217028891</c:v>
                </c:pt>
                <c:pt idx="228">
                  <c:v>0.78840232317764602</c:v>
                </c:pt>
                <c:pt idx="229">
                  <c:v>0.79253591888715591</c:v>
                </c:pt>
                <c:pt idx="230">
                  <c:v>0.79673271016552238</c:v>
                </c:pt>
                <c:pt idx="231">
                  <c:v>0.8009914186294671</c:v>
                </c:pt>
                <c:pt idx="232">
                  <c:v>0.80531074703513661</c:v>
                </c:pt>
                <c:pt idx="233">
                  <c:v>0.80968937967325616</c:v>
                </c:pt>
                <c:pt idx="234">
                  <c:v>0.81412598276990766</c:v>
                </c:pt>
                <c:pt idx="235">
                  <c:v>0.81861920489280959</c:v>
                </c:pt>
                <c:pt idx="236">
                  <c:v>0.82316767736297636</c:v>
                </c:pt>
                <c:pt idx="237">
                  <c:v>0.82777001467163158</c:v>
                </c:pt>
                <c:pt idx="238">
                  <c:v>0.83242481490224707</c:v>
                </c:pt>
                <c:pt idx="239">
                  <c:v>0.83713066015758064</c:v>
                </c:pt>
                <c:pt idx="240">
                  <c:v>0.84188611699158089</c:v>
                </c:pt>
                <c:pt idx="241">
                  <c:v>0.84668973684602933</c:v>
                </c:pt>
                <c:pt idx="242">
                  <c:v>0.8515400564917841</c:v>
                </c:pt>
                <c:pt idx="243">
                  <c:v>0.85643559847449524</c:v>
                </c:pt>
                <c:pt idx="244">
                  <c:v>0.86137487156465065</c:v>
                </c:pt>
                <c:pt idx="245">
                  <c:v>0.86635637121181919</c:v>
                </c:pt>
                <c:pt idx="246">
                  <c:v>0.87137858000295176</c:v>
                </c:pt>
                <c:pt idx="247">
                  <c:v>0.8764399681245989</c:v>
                </c:pt>
                <c:pt idx="248">
                  <c:v>0.8815389938289081</c:v>
                </c:pt>
                <c:pt idx="249">
                  <c:v>0.88667410390325463</c:v>
                </c:pt>
                <c:pt idx="250">
                  <c:v>0.89184373414336482</c:v>
                </c:pt>
                <c:pt idx="251">
                  <c:v>0.8970463098297885</c:v>
                </c:pt>
                <c:pt idx="252">
                  <c:v>0.90228024620757252</c:v>
                </c:pt>
                <c:pt idx="253">
                  <c:v>0.90754394896899426</c:v>
                </c:pt>
                <c:pt idx="254">
                  <c:v>0.91283581473920217</c:v>
                </c:pt>
                <c:pt idx="255">
                  <c:v>0.91815423156461873</c:v>
                </c:pt>
                <c:pt idx="256">
                  <c:v>0.92349757940395838</c:v>
                </c:pt>
                <c:pt idx="257">
                  <c:v>0.9288642306217072</c:v>
                </c:pt>
                <c:pt idx="258">
                  <c:v>0.93425255048391631</c:v>
                </c:pt>
                <c:pt idx="259">
                  <c:v>0.9396608976561579</c:v>
                </c:pt>
                <c:pt idx="260">
                  <c:v>0.94508762470349161</c:v>
                </c:pt>
                <c:pt idx="261">
                  <c:v>0.95053107859228858</c:v>
                </c:pt>
                <c:pt idx="262">
                  <c:v>0.95598960119376286</c:v>
                </c:pt>
                <c:pt idx="263">
                  <c:v>0.96146152978905142</c:v>
                </c:pt>
                <c:pt idx="264">
                  <c:v>0.96694519757569686</c:v>
                </c:pt>
                <c:pt idx="265">
                  <c:v>0.97243893417536986</c:v>
                </c:pt>
                <c:pt idx="266">
                  <c:v>0.97794106614268295</c:v>
                </c:pt>
                <c:pt idx="267">
                  <c:v>0.98344991747493871</c:v>
                </c:pt>
                <c:pt idx="268">
                  <c:v>0.98896381012265588</c:v>
                </c:pt>
                <c:pt idx="269">
                  <c:v>0.99448106450071994</c:v>
                </c:pt>
                <c:pt idx="270">
                  <c:v>0.99999999999999989</c:v>
                </c:pt>
                <c:pt idx="271">
                  <c:v>1.00551893549928</c:v>
                </c:pt>
                <c:pt idx="272">
                  <c:v>1.0110361898773439</c:v>
                </c:pt>
                <c:pt idx="273">
                  <c:v>1.0165500825250611</c:v>
                </c:pt>
                <c:pt idx="274">
                  <c:v>1.0220589338573169</c:v>
                </c:pt>
                <c:pt idx="275">
                  <c:v>1.0275610658246301</c:v>
                </c:pt>
                <c:pt idx="276">
                  <c:v>1.0330548024243029</c:v>
                </c:pt>
                <c:pt idx="277">
                  <c:v>1.0385384702109488</c:v>
                </c:pt>
                <c:pt idx="278">
                  <c:v>1.0440103988062372</c:v>
                </c:pt>
                <c:pt idx="279">
                  <c:v>1.0494689214077113</c:v>
                </c:pt>
                <c:pt idx="280">
                  <c:v>1.0549123752965082</c:v>
                </c:pt>
                <c:pt idx="281">
                  <c:v>1.0603391023438418</c:v>
                </c:pt>
                <c:pt idx="282">
                  <c:v>1.0657474495160832</c:v>
                </c:pt>
                <c:pt idx="283">
                  <c:v>1.0711357693782928</c:v>
                </c:pt>
                <c:pt idx="284">
                  <c:v>1.0765024205960416</c:v>
                </c:pt>
                <c:pt idx="285">
                  <c:v>1.0818457684353815</c:v>
                </c:pt>
                <c:pt idx="286">
                  <c:v>1.0871641852607981</c:v>
                </c:pt>
                <c:pt idx="287">
                  <c:v>1.0924560510310055</c:v>
                </c:pt>
                <c:pt idx="288">
                  <c:v>1.0977197537924273</c:v>
                </c:pt>
                <c:pt idx="289">
                  <c:v>1.1029536901702115</c:v>
                </c:pt>
                <c:pt idx="290">
                  <c:v>1.1081562658566348</c:v>
                </c:pt>
                <c:pt idx="291">
                  <c:v>1.1133258960967449</c:v>
                </c:pt>
                <c:pt idx="292">
                  <c:v>1.1184610061710918</c:v>
                </c:pt>
                <c:pt idx="293">
                  <c:v>1.1235600318754011</c:v>
                </c:pt>
                <c:pt idx="294">
                  <c:v>1.1286214199970483</c:v>
                </c:pt>
                <c:pt idx="295">
                  <c:v>1.1336436287881808</c:v>
                </c:pt>
                <c:pt idx="296">
                  <c:v>1.1386251284353492</c:v>
                </c:pt>
                <c:pt idx="297">
                  <c:v>1.1435644015255046</c:v>
                </c:pt>
                <c:pt idx="298">
                  <c:v>1.1484599435082159</c:v>
                </c:pt>
                <c:pt idx="299">
                  <c:v>1.1533102631539704</c:v>
                </c:pt>
                <c:pt idx="300">
                  <c:v>1.158113883008419</c:v>
                </c:pt>
                <c:pt idx="301">
                  <c:v>1.1628693398424192</c:v>
                </c:pt>
                <c:pt idx="302">
                  <c:v>1.1675751850977527</c:v>
                </c:pt>
                <c:pt idx="303">
                  <c:v>1.1722299853283682</c:v>
                </c:pt>
                <c:pt idx="304">
                  <c:v>1.1768323226370234</c:v>
                </c:pt>
                <c:pt idx="305">
                  <c:v>1.1813807951071904</c:v>
                </c:pt>
                <c:pt idx="306">
                  <c:v>1.1858740172300921</c:v>
                </c:pt>
                <c:pt idx="307">
                  <c:v>1.1903106203267437</c:v>
                </c:pt>
                <c:pt idx="308">
                  <c:v>1.1946892529648636</c:v>
                </c:pt>
                <c:pt idx="309">
                  <c:v>1.1990085813705329</c:v>
                </c:pt>
                <c:pt idx="310">
                  <c:v>1.2032672898344774</c:v>
                </c:pt>
                <c:pt idx="311">
                  <c:v>1.2074640811128439</c:v>
                </c:pt>
                <c:pt idx="312">
                  <c:v>1.2115976768223538</c:v>
                </c:pt>
                <c:pt idx="313">
                  <c:v>1.2156668178297108</c:v>
                </c:pt>
                <c:pt idx="314">
                  <c:v>1.2196702646351456</c:v>
                </c:pt>
                <c:pt idx="315">
                  <c:v>1.2236067977499789</c:v>
                </c:pt>
                <c:pt idx="316">
                  <c:v>1.2274752180680899</c:v>
                </c:pt>
                <c:pt idx="317">
                  <c:v>1.2312743472311753</c:v>
                </c:pt>
                <c:pt idx="318">
                  <c:v>1.2350030279876894</c:v>
                </c:pt>
                <c:pt idx="319">
                  <c:v>1.2386601245453528</c:v>
                </c:pt>
                <c:pt idx="320">
                  <c:v>1.2422445229171271</c:v>
                </c:pt>
                <c:pt idx="321">
                  <c:v>1.2457551312605455</c:v>
                </c:pt>
                <c:pt idx="322">
                  <c:v>1.2491908802102984</c:v>
                </c:pt>
                <c:pt idx="323">
                  <c:v>1.2525507232039734</c:v>
                </c:pt>
                <c:pt idx="324">
                  <c:v>1.2558336368008463</c:v>
                </c:pt>
                <c:pt idx="325">
                  <c:v>1.2590386209936337</c:v>
                </c:pt>
                <c:pt idx="326">
                  <c:v>1.2621646995131028</c:v>
                </c:pt>
                <c:pt idx="327">
                  <c:v>1.2652109201254542</c:v>
                </c:pt>
                <c:pt idx="328">
                  <c:v>1.268176354922379</c:v>
                </c:pt>
                <c:pt idx="329">
                  <c:v>1.2710601006037121</c:v>
                </c:pt>
                <c:pt idx="330">
                  <c:v>1.2738612787525829</c:v>
                </c:pt>
                <c:pt idx="331">
                  <c:v>1.2765790361029921</c:v>
                </c:pt>
                <c:pt idx="332">
                  <c:v>1.2792125447997229</c:v>
                </c:pt>
                <c:pt idx="333">
                  <c:v>1.2817610026505153</c:v>
                </c:pt>
                <c:pt idx="334">
                  <c:v>1.28422363337042</c:v>
                </c:pt>
                <c:pt idx="335">
                  <c:v>1.2865996868182639</c:v>
                </c:pt>
                <c:pt idx="336">
                  <c:v>1.2888884392251496</c:v>
                </c:pt>
                <c:pt idx="337">
                  <c:v>1.2910891934149218</c:v>
                </c:pt>
                <c:pt idx="338">
                  <c:v>1.2932012790165359</c:v>
                </c:pt>
                <c:pt idx="339">
                  <c:v>1.2952240526682568</c:v>
                </c:pt>
                <c:pt idx="340">
                  <c:v>1.2971568982136354</c:v>
                </c:pt>
                <c:pt idx="341">
                  <c:v>1.2989992268891946</c:v>
                </c:pt>
                <c:pt idx="342">
                  <c:v>1.3007504775037728</c:v>
                </c:pt>
                <c:pt idx="343">
                  <c:v>1.3024101166094681</c:v>
                </c:pt>
                <c:pt idx="344">
                  <c:v>1.3039776386641315</c:v>
                </c:pt>
                <c:pt idx="345">
                  <c:v>1.3054525661853602</c:v>
                </c:pt>
                <c:pt idx="346">
                  <c:v>1.3068344498959437</c:v>
                </c:pt>
                <c:pt idx="347">
                  <c:v>1.3081228688607165</c:v>
                </c:pt>
                <c:pt idx="348">
                  <c:v>1.3093174306147812</c:v>
                </c:pt>
                <c:pt idx="349">
                  <c:v>1.3104177712830556</c:v>
                </c:pt>
                <c:pt idx="350">
                  <c:v>1.3114235556911125</c:v>
                </c:pt>
                <c:pt idx="351">
                  <c:v>1.312334477467278</c:v>
                </c:pt>
                <c:pt idx="352">
                  <c:v>1.3131502591359552</c:v>
                </c:pt>
                <c:pt idx="353">
                  <c:v>1.3138706522021448</c:v>
                </c:pt>
                <c:pt idx="354">
                  <c:v>1.3144954372271405</c:v>
                </c:pt>
                <c:pt idx="355">
                  <c:v>1.315024423895371</c:v>
                </c:pt>
                <c:pt idx="356">
                  <c:v>1.3154574510723729</c:v>
                </c:pt>
                <c:pt idx="357">
                  <c:v>1.3157943868538731</c:v>
                </c:pt>
                <c:pt idx="358">
                  <c:v>1.3160351286059688</c:v>
                </c:pt>
                <c:pt idx="359">
                  <c:v>1.3161796029963901</c:v>
                </c:pt>
                <c:pt idx="360">
                  <c:v>1.316227766016838</c:v>
                </c:pt>
              </c:numCache>
            </c:numRef>
          </c:xVal>
          <c:yVal>
            <c:numRef>
              <c:f>'Example 7'!CircleY3</c:f>
              <c:numCache>
                <c:formatCode>General</c:formatCode>
                <c:ptCount val="361"/>
                <c:pt idx="0">
                  <c:v>0.8</c:v>
                </c:pt>
                <c:pt idx="1">
                  <c:v>0.80551893549928011</c:v>
                </c:pt>
                <c:pt idx="2">
                  <c:v>0.81103618987734394</c:v>
                </c:pt>
                <c:pt idx="3">
                  <c:v>0.81655008252506112</c:v>
                </c:pt>
                <c:pt idx="4">
                  <c:v>0.82205893385731699</c:v>
                </c:pt>
                <c:pt idx="5">
                  <c:v>0.82756106582463018</c:v>
                </c:pt>
                <c:pt idx="6">
                  <c:v>0.83305480242430319</c:v>
                </c:pt>
                <c:pt idx="7">
                  <c:v>0.83853847021094874</c:v>
                </c:pt>
                <c:pt idx="8">
                  <c:v>0.84401039880623741</c:v>
                </c:pt>
                <c:pt idx="9">
                  <c:v>0.84946892140771135</c:v>
                </c:pt>
                <c:pt idx="10">
                  <c:v>0.85491237529650843</c:v>
                </c:pt>
                <c:pt idx="11">
                  <c:v>0.86033910234384192</c:v>
                </c:pt>
                <c:pt idx="12">
                  <c:v>0.86574744951608362</c:v>
                </c:pt>
                <c:pt idx="13">
                  <c:v>0.87113576937829273</c:v>
                </c:pt>
                <c:pt idx="14">
                  <c:v>0.87650242059604166</c:v>
                </c:pt>
                <c:pt idx="15">
                  <c:v>0.88184576843538143</c:v>
                </c:pt>
                <c:pt idx="16">
                  <c:v>0.88716418526079799</c:v>
                </c:pt>
                <c:pt idx="17">
                  <c:v>0.89245605103100567</c:v>
                </c:pt>
                <c:pt idx="18">
                  <c:v>0.89771975379242741</c:v>
                </c:pt>
                <c:pt idx="19">
                  <c:v>0.90295369017021154</c:v>
                </c:pt>
                <c:pt idx="20">
                  <c:v>0.908156265856635</c:v>
                </c:pt>
                <c:pt idx="21">
                  <c:v>0.91332589609674519</c:v>
                </c:pt>
                <c:pt idx="22">
                  <c:v>0.91846100617109183</c:v>
                </c:pt>
                <c:pt idx="23">
                  <c:v>0.92356003187540114</c:v>
                </c:pt>
                <c:pt idx="24">
                  <c:v>0.92862141999704828</c:v>
                </c:pt>
                <c:pt idx="25">
                  <c:v>0.93364362878818075</c:v>
                </c:pt>
                <c:pt idx="26">
                  <c:v>0.93862512843534929</c:v>
                </c:pt>
                <c:pt idx="27">
                  <c:v>0.94356440152550469</c:v>
                </c:pt>
                <c:pt idx="28">
                  <c:v>0.94845994350821594</c:v>
                </c:pt>
                <c:pt idx="29">
                  <c:v>0.95331026315397072</c:v>
                </c:pt>
                <c:pt idx="30">
                  <c:v>0.95811388300841904</c:v>
                </c:pt>
                <c:pt idx="31">
                  <c:v>0.96286933984241929</c:v>
                </c:pt>
                <c:pt idx="32">
                  <c:v>0.96757518509775287</c:v>
                </c:pt>
                <c:pt idx="33">
                  <c:v>0.97222998532836846</c:v>
                </c:pt>
                <c:pt idx="34">
                  <c:v>0.97683232263702369</c:v>
                </c:pt>
                <c:pt idx="35">
                  <c:v>0.98138079510719034</c:v>
                </c:pt>
                <c:pt idx="36">
                  <c:v>0.98587401723009227</c:v>
                </c:pt>
                <c:pt idx="37">
                  <c:v>0.99031062032674388</c:v>
                </c:pt>
                <c:pt idx="38">
                  <c:v>0.99468925296486355</c:v>
                </c:pt>
                <c:pt idx="39">
                  <c:v>0.99900858137053294</c:v>
                </c:pt>
                <c:pt idx="40">
                  <c:v>1.0032672898344774</c:v>
                </c:pt>
                <c:pt idx="41">
                  <c:v>1.0074640811128441</c:v>
                </c:pt>
                <c:pt idx="42">
                  <c:v>1.011597676822354</c:v>
                </c:pt>
                <c:pt idx="43">
                  <c:v>1.015666817829711</c:v>
                </c:pt>
                <c:pt idx="44">
                  <c:v>1.0196702646351459</c:v>
                </c:pt>
                <c:pt idx="45">
                  <c:v>1.023606797749979</c:v>
                </c:pt>
                <c:pt idx="46">
                  <c:v>1.0274752180680899</c:v>
                </c:pt>
                <c:pt idx="47">
                  <c:v>1.0312743472311754</c:v>
                </c:pt>
                <c:pt idx="48">
                  <c:v>1.0350030279876894</c:v>
                </c:pt>
                <c:pt idx="49">
                  <c:v>1.0386601245453528</c:v>
                </c:pt>
                <c:pt idx="50">
                  <c:v>1.0422445229171271</c:v>
                </c:pt>
                <c:pt idx="51">
                  <c:v>1.0457551312605455</c:v>
                </c:pt>
                <c:pt idx="52">
                  <c:v>1.0491908802102987</c:v>
                </c:pt>
                <c:pt idx="53">
                  <c:v>1.0525507232039735</c:v>
                </c:pt>
                <c:pt idx="54">
                  <c:v>1.0558336368008465</c:v>
                </c:pt>
                <c:pt idx="55">
                  <c:v>1.0590386209936338</c:v>
                </c:pt>
                <c:pt idx="56">
                  <c:v>1.0621646995131031</c:v>
                </c:pt>
                <c:pt idx="57">
                  <c:v>1.065210920125454</c:v>
                </c:pt>
                <c:pt idx="58">
                  <c:v>1.0681763549223793</c:v>
                </c:pt>
                <c:pt idx="59">
                  <c:v>1.0710601006037122</c:v>
                </c:pt>
                <c:pt idx="60">
                  <c:v>1.0738612787525832</c:v>
                </c:pt>
                <c:pt idx="61">
                  <c:v>1.0765790361029923</c:v>
                </c:pt>
                <c:pt idx="62">
                  <c:v>1.0792125447997232</c:v>
                </c:pt>
                <c:pt idx="63">
                  <c:v>1.0817610026505153</c:v>
                </c:pt>
                <c:pt idx="64">
                  <c:v>1.08422363337042</c:v>
                </c:pt>
                <c:pt idx="65">
                  <c:v>1.0865996868182639</c:v>
                </c:pt>
                <c:pt idx="66">
                  <c:v>1.0888884392251494</c:v>
                </c:pt>
                <c:pt idx="67">
                  <c:v>1.0910891934149221</c:v>
                </c:pt>
                <c:pt idx="68">
                  <c:v>1.093201279016536</c:v>
                </c:pt>
                <c:pt idx="69">
                  <c:v>1.0952240526682568</c:v>
                </c:pt>
                <c:pt idx="70">
                  <c:v>1.0971568982136355</c:v>
                </c:pt>
                <c:pt idx="71">
                  <c:v>1.0989992268891946</c:v>
                </c:pt>
                <c:pt idx="72">
                  <c:v>1.1007504775037729</c:v>
                </c:pt>
                <c:pt idx="73">
                  <c:v>1.1024101166094682</c:v>
                </c:pt>
                <c:pt idx="74">
                  <c:v>1.1039776386641316</c:v>
                </c:pt>
                <c:pt idx="75">
                  <c:v>1.1054525661853605</c:v>
                </c:pt>
                <c:pt idx="76">
                  <c:v>1.1068344498959437</c:v>
                </c:pt>
                <c:pt idx="77">
                  <c:v>1.1081228688607165</c:v>
                </c:pt>
                <c:pt idx="78">
                  <c:v>1.1093174306147813</c:v>
                </c:pt>
                <c:pt idx="79">
                  <c:v>1.1104177712830556</c:v>
                </c:pt>
                <c:pt idx="80">
                  <c:v>1.1114235556911125</c:v>
                </c:pt>
                <c:pt idx="81">
                  <c:v>1.1123344774672783</c:v>
                </c:pt>
                <c:pt idx="82">
                  <c:v>1.1131502591359554</c:v>
                </c:pt>
                <c:pt idx="83">
                  <c:v>1.1138706522021451</c:v>
                </c:pt>
                <c:pt idx="84">
                  <c:v>1.1144954372271405</c:v>
                </c:pt>
                <c:pt idx="85">
                  <c:v>1.115024423895371</c:v>
                </c:pt>
                <c:pt idx="86">
                  <c:v>1.1154574510723729</c:v>
                </c:pt>
                <c:pt idx="87">
                  <c:v>1.1157943868538731</c:v>
                </c:pt>
                <c:pt idx="88">
                  <c:v>1.1160351286059689</c:v>
                </c:pt>
                <c:pt idx="89">
                  <c:v>1.11617960299639</c:v>
                </c:pt>
                <c:pt idx="90">
                  <c:v>1.116227766016838</c:v>
                </c:pt>
                <c:pt idx="91">
                  <c:v>1.11617960299639</c:v>
                </c:pt>
                <c:pt idx="92">
                  <c:v>1.1160351286059689</c:v>
                </c:pt>
                <c:pt idx="93">
                  <c:v>1.1157943868538731</c:v>
                </c:pt>
                <c:pt idx="94">
                  <c:v>1.1154574510723729</c:v>
                </c:pt>
                <c:pt idx="95">
                  <c:v>1.115024423895371</c:v>
                </c:pt>
                <c:pt idx="96">
                  <c:v>1.1144954372271405</c:v>
                </c:pt>
                <c:pt idx="97">
                  <c:v>1.1138706522021451</c:v>
                </c:pt>
                <c:pt idx="98">
                  <c:v>1.1131502591359554</c:v>
                </c:pt>
                <c:pt idx="99">
                  <c:v>1.1123344774672781</c:v>
                </c:pt>
                <c:pt idx="100">
                  <c:v>1.1114235556911125</c:v>
                </c:pt>
                <c:pt idx="101">
                  <c:v>1.1104177712830556</c:v>
                </c:pt>
                <c:pt idx="102">
                  <c:v>1.1093174306147815</c:v>
                </c:pt>
                <c:pt idx="103">
                  <c:v>1.1081228688607165</c:v>
                </c:pt>
                <c:pt idx="104">
                  <c:v>1.1068344498959437</c:v>
                </c:pt>
                <c:pt idx="105">
                  <c:v>1.1054525661853605</c:v>
                </c:pt>
                <c:pt idx="106">
                  <c:v>1.1039776386641316</c:v>
                </c:pt>
                <c:pt idx="107">
                  <c:v>1.1024101166094682</c:v>
                </c:pt>
                <c:pt idx="108">
                  <c:v>1.1007504775037729</c:v>
                </c:pt>
                <c:pt idx="109">
                  <c:v>1.0989992268891946</c:v>
                </c:pt>
                <c:pt idx="110">
                  <c:v>1.0971568982136355</c:v>
                </c:pt>
                <c:pt idx="111">
                  <c:v>1.0952240526682568</c:v>
                </c:pt>
                <c:pt idx="112">
                  <c:v>1.093201279016536</c:v>
                </c:pt>
                <c:pt idx="113">
                  <c:v>1.0910891934149221</c:v>
                </c:pt>
                <c:pt idx="114">
                  <c:v>1.0888884392251497</c:v>
                </c:pt>
                <c:pt idx="115">
                  <c:v>1.0865996868182641</c:v>
                </c:pt>
                <c:pt idx="116">
                  <c:v>1.08422363337042</c:v>
                </c:pt>
                <c:pt idx="117">
                  <c:v>1.0817610026505153</c:v>
                </c:pt>
                <c:pt idx="118">
                  <c:v>1.0792125447997232</c:v>
                </c:pt>
                <c:pt idx="119">
                  <c:v>1.0765790361029923</c:v>
                </c:pt>
                <c:pt idx="120">
                  <c:v>1.0738612787525832</c:v>
                </c:pt>
                <c:pt idx="121">
                  <c:v>1.0710601006037122</c:v>
                </c:pt>
                <c:pt idx="122">
                  <c:v>1.0681763549223793</c:v>
                </c:pt>
                <c:pt idx="123">
                  <c:v>1.065210920125454</c:v>
                </c:pt>
                <c:pt idx="124">
                  <c:v>1.0621646995131031</c:v>
                </c:pt>
                <c:pt idx="125">
                  <c:v>1.059038620993634</c:v>
                </c:pt>
                <c:pt idx="126">
                  <c:v>1.0558336368008465</c:v>
                </c:pt>
                <c:pt idx="127">
                  <c:v>1.0525507232039732</c:v>
                </c:pt>
                <c:pt idx="128">
                  <c:v>1.0491908802102987</c:v>
                </c:pt>
                <c:pt idx="129">
                  <c:v>1.0457551312605455</c:v>
                </c:pt>
                <c:pt idx="130">
                  <c:v>1.0422445229171271</c:v>
                </c:pt>
                <c:pt idx="131">
                  <c:v>1.0386601245453526</c:v>
                </c:pt>
                <c:pt idx="132">
                  <c:v>1.0350030279876894</c:v>
                </c:pt>
                <c:pt idx="133">
                  <c:v>1.0312743472311754</c:v>
                </c:pt>
                <c:pt idx="134">
                  <c:v>1.0274752180680899</c:v>
                </c:pt>
                <c:pt idx="135">
                  <c:v>1.023606797749979</c:v>
                </c:pt>
                <c:pt idx="136">
                  <c:v>1.0196702646351457</c:v>
                </c:pt>
                <c:pt idx="137">
                  <c:v>1.015666817829711</c:v>
                </c:pt>
                <c:pt idx="138">
                  <c:v>1.011597676822354</c:v>
                </c:pt>
                <c:pt idx="139">
                  <c:v>1.0074640811128441</c:v>
                </c:pt>
                <c:pt idx="140">
                  <c:v>1.0032672898344777</c:v>
                </c:pt>
                <c:pt idx="141">
                  <c:v>0.99900858137053306</c:v>
                </c:pt>
                <c:pt idx="142">
                  <c:v>0.99468925296486366</c:v>
                </c:pt>
                <c:pt idx="143">
                  <c:v>0.99031062032674377</c:v>
                </c:pt>
                <c:pt idx="144">
                  <c:v>0.98587401723009238</c:v>
                </c:pt>
                <c:pt idx="145">
                  <c:v>0.98138079510719045</c:v>
                </c:pt>
                <c:pt idx="146">
                  <c:v>0.97683232263702369</c:v>
                </c:pt>
                <c:pt idx="147">
                  <c:v>0.97222998532836846</c:v>
                </c:pt>
                <c:pt idx="148">
                  <c:v>0.96757518509775287</c:v>
                </c:pt>
                <c:pt idx="149">
                  <c:v>0.9628693398424194</c:v>
                </c:pt>
                <c:pt idx="150">
                  <c:v>0.95811388300841904</c:v>
                </c:pt>
                <c:pt idx="151">
                  <c:v>0.95331026315397083</c:v>
                </c:pt>
                <c:pt idx="152">
                  <c:v>0.94845994350821605</c:v>
                </c:pt>
                <c:pt idx="153">
                  <c:v>0.9435644015255048</c:v>
                </c:pt>
                <c:pt idx="154">
                  <c:v>0.93862512843534929</c:v>
                </c:pt>
                <c:pt idx="155">
                  <c:v>0.93364362878818075</c:v>
                </c:pt>
                <c:pt idx="156">
                  <c:v>0.92862141999704839</c:v>
                </c:pt>
                <c:pt idx="157">
                  <c:v>0.92356003187540125</c:v>
                </c:pt>
                <c:pt idx="158">
                  <c:v>0.91846100617109183</c:v>
                </c:pt>
                <c:pt idx="159">
                  <c:v>0.91332589609674519</c:v>
                </c:pt>
                <c:pt idx="160">
                  <c:v>0.908156265856635</c:v>
                </c:pt>
                <c:pt idx="161">
                  <c:v>0.90295369017021165</c:v>
                </c:pt>
                <c:pt idx="162">
                  <c:v>0.89771975379242752</c:v>
                </c:pt>
                <c:pt idx="163">
                  <c:v>0.89245605103100578</c:v>
                </c:pt>
                <c:pt idx="164">
                  <c:v>0.8871641852607981</c:v>
                </c:pt>
                <c:pt idx="165">
                  <c:v>0.88184576843538154</c:v>
                </c:pt>
                <c:pt idx="166">
                  <c:v>0.87650242059604166</c:v>
                </c:pt>
                <c:pt idx="167">
                  <c:v>0.87113576937829273</c:v>
                </c:pt>
                <c:pt idx="168">
                  <c:v>0.86574744951608362</c:v>
                </c:pt>
                <c:pt idx="169">
                  <c:v>0.86033910234384203</c:v>
                </c:pt>
                <c:pt idx="170">
                  <c:v>0.85491237529650843</c:v>
                </c:pt>
                <c:pt idx="171">
                  <c:v>0.84946892140771146</c:v>
                </c:pt>
                <c:pt idx="172">
                  <c:v>0.84401039880623752</c:v>
                </c:pt>
                <c:pt idx="173">
                  <c:v>0.83853847021094874</c:v>
                </c:pt>
                <c:pt idx="174">
                  <c:v>0.8330548024243033</c:v>
                </c:pt>
                <c:pt idx="175">
                  <c:v>0.8275610658246304</c:v>
                </c:pt>
                <c:pt idx="176">
                  <c:v>0.8220589338573171</c:v>
                </c:pt>
                <c:pt idx="177">
                  <c:v>0.81655008252506112</c:v>
                </c:pt>
                <c:pt idx="178">
                  <c:v>0.81103618987734383</c:v>
                </c:pt>
                <c:pt idx="179">
                  <c:v>0.80551893549928011</c:v>
                </c:pt>
                <c:pt idx="180">
                  <c:v>0.8</c:v>
                </c:pt>
                <c:pt idx="181">
                  <c:v>0.79448106450072009</c:v>
                </c:pt>
                <c:pt idx="182">
                  <c:v>0.78896381012265615</c:v>
                </c:pt>
                <c:pt idx="183">
                  <c:v>0.78344991747493897</c:v>
                </c:pt>
                <c:pt idx="184">
                  <c:v>0.77794106614268321</c:v>
                </c:pt>
                <c:pt idx="185">
                  <c:v>0.77243893417536991</c:v>
                </c:pt>
                <c:pt idx="186">
                  <c:v>0.76694519757569701</c:v>
                </c:pt>
                <c:pt idx="187">
                  <c:v>0.76146152978905135</c:v>
                </c:pt>
                <c:pt idx="188">
                  <c:v>0.75598960119376268</c:v>
                </c:pt>
                <c:pt idx="189">
                  <c:v>0.75053107859228874</c:v>
                </c:pt>
                <c:pt idx="190">
                  <c:v>0.74508762470349166</c:v>
                </c:pt>
                <c:pt idx="191">
                  <c:v>0.73966089765615817</c:v>
                </c:pt>
                <c:pt idx="192">
                  <c:v>0.73425255048391658</c:v>
                </c:pt>
                <c:pt idx="193">
                  <c:v>0.72886423062170735</c:v>
                </c:pt>
                <c:pt idx="194">
                  <c:v>0.72349757940395854</c:v>
                </c:pt>
                <c:pt idx="195">
                  <c:v>0.71815423156461877</c:v>
                </c:pt>
                <c:pt idx="196">
                  <c:v>0.71283581473920221</c:v>
                </c:pt>
                <c:pt idx="197">
                  <c:v>0.70754394896899453</c:v>
                </c:pt>
                <c:pt idx="198">
                  <c:v>0.70228024620757257</c:v>
                </c:pt>
                <c:pt idx="199">
                  <c:v>0.69704630982978855</c:v>
                </c:pt>
                <c:pt idx="200">
                  <c:v>0.69184373414336509</c:v>
                </c:pt>
                <c:pt idx="201">
                  <c:v>0.68667410390325478</c:v>
                </c:pt>
                <c:pt idx="202">
                  <c:v>0.68153899382890826</c:v>
                </c:pt>
                <c:pt idx="203">
                  <c:v>0.67643996812459894</c:v>
                </c:pt>
                <c:pt idx="204">
                  <c:v>0.67137858000295192</c:v>
                </c:pt>
                <c:pt idx="205">
                  <c:v>0.66635637121181945</c:v>
                </c:pt>
                <c:pt idx="206">
                  <c:v>0.6613748715646508</c:v>
                </c:pt>
                <c:pt idx="207">
                  <c:v>0.65643559847449551</c:v>
                </c:pt>
                <c:pt idx="208">
                  <c:v>0.65154005649178415</c:v>
                </c:pt>
                <c:pt idx="209">
                  <c:v>0.64668973684602937</c:v>
                </c:pt>
                <c:pt idx="210">
                  <c:v>0.64188611699158105</c:v>
                </c:pt>
                <c:pt idx="211">
                  <c:v>0.6371306601575808</c:v>
                </c:pt>
                <c:pt idx="212">
                  <c:v>0.63242481490224722</c:v>
                </c:pt>
                <c:pt idx="213">
                  <c:v>0.62777001467163163</c:v>
                </c:pt>
                <c:pt idx="214">
                  <c:v>0.62316767736297651</c:v>
                </c:pt>
                <c:pt idx="215">
                  <c:v>0.61861920489280975</c:v>
                </c:pt>
                <c:pt idx="216">
                  <c:v>0.61412598276990782</c:v>
                </c:pt>
                <c:pt idx="217">
                  <c:v>0.60968937967325632</c:v>
                </c:pt>
                <c:pt idx="218">
                  <c:v>0.60531074703513665</c:v>
                </c:pt>
                <c:pt idx="219">
                  <c:v>0.60099141862946703</c:v>
                </c:pt>
                <c:pt idx="220">
                  <c:v>0.59673271016552254</c:v>
                </c:pt>
                <c:pt idx="221">
                  <c:v>0.59253591888715595</c:v>
                </c:pt>
                <c:pt idx="222">
                  <c:v>0.58840232317764607</c:v>
                </c:pt>
                <c:pt idx="223">
                  <c:v>0.58433318217028907</c:v>
                </c:pt>
                <c:pt idx="224">
                  <c:v>0.58032973536485433</c:v>
                </c:pt>
                <c:pt idx="225">
                  <c:v>0.57639320225002111</c:v>
                </c:pt>
                <c:pt idx="226">
                  <c:v>0.57252478193191025</c:v>
                </c:pt>
                <c:pt idx="227">
                  <c:v>0.56872565276882481</c:v>
                </c:pt>
                <c:pt idx="228">
                  <c:v>0.56499697201231081</c:v>
                </c:pt>
                <c:pt idx="229">
                  <c:v>0.56133987545464747</c:v>
                </c:pt>
                <c:pt idx="230">
                  <c:v>0.55775547708287299</c:v>
                </c:pt>
                <c:pt idx="231">
                  <c:v>0.55424486873945444</c:v>
                </c:pt>
                <c:pt idx="232">
                  <c:v>0.55080911978970137</c:v>
                </c:pt>
                <c:pt idx="233">
                  <c:v>0.54744927679602662</c:v>
                </c:pt>
                <c:pt idx="234">
                  <c:v>0.54416636319915368</c:v>
                </c:pt>
                <c:pt idx="235">
                  <c:v>0.54096137900636632</c:v>
                </c:pt>
                <c:pt idx="236">
                  <c:v>0.53783530048689709</c:v>
                </c:pt>
                <c:pt idx="237">
                  <c:v>0.53478907987454583</c:v>
                </c:pt>
                <c:pt idx="238">
                  <c:v>0.53182364507762092</c:v>
                </c:pt>
                <c:pt idx="239">
                  <c:v>0.52893989939628794</c:v>
                </c:pt>
                <c:pt idx="240">
                  <c:v>0.52613872124741712</c:v>
                </c:pt>
                <c:pt idx="241">
                  <c:v>0.52342096389700776</c:v>
                </c:pt>
                <c:pt idx="242">
                  <c:v>0.52078745520027692</c:v>
                </c:pt>
                <c:pt idx="243">
                  <c:v>0.51823899734948475</c:v>
                </c:pt>
                <c:pt idx="244">
                  <c:v>0.51577636662958004</c:v>
                </c:pt>
                <c:pt idx="245">
                  <c:v>0.51340031318173618</c:v>
                </c:pt>
                <c:pt idx="246">
                  <c:v>0.51111156077485043</c:v>
                </c:pt>
                <c:pt idx="247">
                  <c:v>0.50891080658507803</c:v>
                </c:pt>
                <c:pt idx="248">
                  <c:v>0.50679872098346412</c:v>
                </c:pt>
                <c:pt idx="249">
                  <c:v>0.50477594733174325</c:v>
                </c:pt>
                <c:pt idx="250">
                  <c:v>0.5028431017863646</c:v>
                </c:pt>
                <c:pt idx="251">
                  <c:v>0.50100077311080538</c:v>
                </c:pt>
                <c:pt idx="252">
                  <c:v>0.49924952249622723</c:v>
                </c:pt>
                <c:pt idx="253">
                  <c:v>0.49758988339053201</c:v>
                </c:pt>
                <c:pt idx="254">
                  <c:v>0.49602236133586847</c:v>
                </c:pt>
                <c:pt idx="255">
                  <c:v>0.49454743381463973</c:v>
                </c:pt>
                <c:pt idx="256">
                  <c:v>0.49316555010405638</c:v>
                </c:pt>
                <c:pt idx="257">
                  <c:v>0.4918771311392835</c:v>
                </c:pt>
                <c:pt idx="258">
                  <c:v>0.49068256938521876</c:v>
                </c:pt>
                <c:pt idx="259">
                  <c:v>0.48958222871694457</c:v>
                </c:pt>
                <c:pt idx="260">
                  <c:v>0.48857644430888758</c:v>
                </c:pt>
                <c:pt idx="261">
                  <c:v>0.48766552253272194</c:v>
                </c:pt>
                <c:pt idx="262">
                  <c:v>0.48684974086404476</c:v>
                </c:pt>
                <c:pt idx="263">
                  <c:v>0.4861293477978551</c:v>
                </c:pt>
                <c:pt idx="264">
                  <c:v>0.48550456277285947</c:v>
                </c:pt>
                <c:pt idx="265">
                  <c:v>0.48497557610462905</c:v>
                </c:pt>
                <c:pt idx="266">
                  <c:v>0.48454254892762721</c:v>
                </c:pt>
                <c:pt idx="267">
                  <c:v>0.48420561314612692</c:v>
                </c:pt>
                <c:pt idx="268">
                  <c:v>0.48396487139403133</c:v>
                </c:pt>
                <c:pt idx="269">
                  <c:v>0.48382039700361001</c:v>
                </c:pt>
                <c:pt idx="270">
                  <c:v>0.4837722339831621</c:v>
                </c:pt>
                <c:pt idx="271">
                  <c:v>0.48382039700361001</c:v>
                </c:pt>
                <c:pt idx="272">
                  <c:v>0.48396487139403127</c:v>
                </c:pt>
                <c:pt idx="273">
                  <c:v>0.48420561314612692</c:v>
                </c:pt>
                <c:pt idx="274">
                  <c:v>0.48454254892762716</c:v>
                </c:pt>
                <c:pt idx="275">
                  <c:v>0.48497557610462905</c:v>
                </c:pt>
                <c:pt idx="276">
                  <c:v>0.48550456277285947</c:v>
                </c:pt>
                <c:pt idx="277">
                  <c:v>0.4861293477978551</c:v>
                </c:pt>
                <c:pt idx="278">
                  <c:v>0.48684974086404476</c:v>
                </c:pt>
                <c:pt idx="279">
                  <c:v>0.48766552253272188</c:v>
                </c:pt>
                <c:pt idx="280">
                  <c:v>0.48857644430888758</c:v>
                </c:pt>
                <c:pt idx="281">
                  <c:v>0.48958222871694446</c:v>
                </c:pt>
                <c:pt idx="282">
                  <c:v>0.4906825693852187</c:v>
                </c:pt>
                <c:pt idx="283">
                  <c:v>0.49187713113928344</c:v>
                </c:pt>
                <c:pt idx="284">
                  <c:v>0.49316555010405638</c:v>
                </c:pt>
                <c:pt idx="285">
                  <c:v>0.49454743381463973</c:v>
                </c:pt>
                <c:pt idx="286">
                  <c:v>0.49602236133586858</c:v>
                </c:pt>
                <c:pt idx="287">
                  <c:v>0.49758988339053195</c:v>
                </c:pt>
                <c:pt idx="288">
                  <c:v>0.49924952249622717</c:v>
                </c:pt>
                <c:pt idx="289">
                  <c:v>0.50100077311080526</c:v>
                </c:pt>
                <c:pt idx="290">
                  <c:v>0.5028431017863646</c:v>
                </c:pt>
                <c:pt idx="291">
                  <c:v>0.50477594733174302</c:v>
                </c:pt>
                <c:pt idx="292">
                  <c:v>0.50679872098346412</c:v>
                </c:pt>
                <c:pt idx="293">
                  <c:v>0.50891080658507803</c:v>
                </c:pt>
                <c:pt idx="294">
                  <c:v>0.51111156077485054</c:v>
                </c:pt>
                <c:pt idx="295">
                  <c:v>0.51340031318173618</c:v>
                </c:pt>
                <c:pt idx="296">
                  <c:v>0.51577636662958004</c:v>
                </c:pt>
                <c:pt idx="297">
                  <c:v>0.51823899734948475</c:v>
                </c:pt>
                <c:pt idx="298">
                  <c:v>0.52078745520027692</c:v>
                </c:pt>
                <c:pt idx="299">
                  <c:v>0.52342096389700776</c:v>
                </c:pt>
                <c:pt idx="300">
                  <c:v>0.52613872124741701</c:v>
                </c:pt>
                <c:pt idx="301">
                  <c:v>0.52893989939628794</c:v>
                </c:pt>
                <c:pt idx="302">
                  <c:v>0.53182364507762081</c:v>
                </c:pt>
                <c:pt idx="303">
                  <c:v>0.53478907987454583</c:v>
                </c:pt>
                <c:pt idx="304">
                  <c:v>0.53783530048689687</c:v>
                </c:pt>
                <c:pt idx="305">
                  <c:v>0.54096137900636632</c:v>
                </c:pt>
                <c:pt idx="306">
                  <c:v>0.54416636319915357</c:v>
                </c:pt>
                <c:pt idx="307">
                  <c:v>0.54744927679602662</c:v>
                </c:pt>
                <c:pt idx="308">
                  <c:v>0.55080911978970148</c:v>
                </c:pt>
                <c:pt idx="309">
                  <c:v>0.55424486873945455</c:v>
                </c:pt>
                <c:pt idx="310">
                  <c:v>0.55775547708287287</c:v>
                </c:pt>
                <c:pt idx="311">
                  <c:v>0.56133987545464725</c:v>
                </c:pt>
                <c:pt idx="312">
                  <c:v>0.56499697201231069</c:v>
                </c:pt>
                <c:pt idx="313">
                  <c:v>0.56872565276882447</c:v>
                </c:pt>
                <c:pt idx="314">
                  <c:v>0.57252478193190992</c:v>
                </c:pt>
                <c:pt idx="315">
                  <c:v>0.576393202250021</c:v>
                </c:pt>
                <c:pt idx="316">
                  <c:v>0.58032973536485422</c:v>
                </c:pt>
                <c:pt idx="317">
                  <c:v>0.58433318217028918</c:v>
                </c:pt>
                <c:pt idx="318">
                  <c:v>0.58840232317764618</c:v>
                </c:pt>
                <c:pt idx="319">
                  <c:v>0.59253591888715595</c:v>
                </c:pt>
                <c:pt idx="320">
                  <c:v>0.59673271016552243</c:v>
                </c:pt>
                <c:pt idx="321">
                  <c:v>0.60099141862946692</c:v>
                </c:pt>
                <c:pt idx="322">
                  <c:v>0.60531074703513632</c:v>
                </c:pt>
                <c:pt idx="323">
                  <c:v>0.6096893796732562</c:v>
                </c:pt>
                <c:pt idx="324">
                  <c:v>0.61412598276990771</c:v>
                </c:pt>
                <c:pt idx="325">
                  <c:v>0.61861920489280964</c:v>
                </c:pt>
                <c:pt idx="326">
                  <c:v>0.62316767736297629</c:v>
                </c:pt>
                <c:pt idx="327">
                  <c:v>0.62777001467163163</c:v>
                </c:pt>
                <c:pt idx="328">
                  <c:v>0.63242481490224689</c:v>
                </c:pt>
                <c:pt idx="329">
                  <c:v>0.63713066015758069</c:v>
                </c:pt>
                <c:pt idx="330">
                  <c:v>0.64188611699158094</c:v>
                </c:pt>
                <c:pt idx="331">
                  <c:v>0.64668973684602937</c:v>
                </c:pt>
                <c:pt idx="332">
                  <c:v>0.65154005649178415</c:v>
                </c:pt>
                <c:pt idx="333">
                  <c:v>0.65643559847449529</c:v>
                </c:pt>
                <c:pt idx="334">
                  <c:v>0.66137487156465091</c:v>
                </c:pt>
                <c:pt idx="335">
                  <c:v>0.66635637121181923</c:v>
                </c:pt>
                <c:pt idx="336">
                  <c:v>0.67137858000295181</c:v>
                </c:pt>
                <c:pt idx="337">
                  <c:v>0.67643996812459861</c:v>
                </c:pt>
                <c:pt idx="338">
                  <c:v>0.68153899382890815</c:v>
                </c:pt>
                <c:pt idx="339">
                  <c:v>0.68667410390325467</c:v>
                </c:pt>
                <c:pt idx="340">
                  <c:v>0.6918437341433652</c:v>
                </c:pt>
                <c:pt idx="341">
                  <c:v>0.69704630982978832</c:v>
                </c:pt>
                <c:pt idx="342">
                  <c:v>0.70228024620757257</c:v>
                </c:pt>
                <c:pt idx="343">
                  <c:v>0.70754394896899453</c:v>
                </c:pt>
                <c:pt idx="344">
                  <c:v>0.71283581473920199</c:v>
                </c:pt>
                <c:pt idx="345">
                  <c:v>0.71815423156461866</c:v>
                </c:pt>
                <c:pt idx="346">
                  <c:v>0.72349757940395842</c:v>
                </c:pt>
                <c:pt idx="347">
                  <c:v>0.72886423062170724</c:v>
                </c:pt>
                <c:pt idx="348">
                  <c:v>0.73425255048391636</c:v>
                </c:pt>
                <c:pt idx="349">
                  <c:v>0.73966089765615817</c:v>
                </c:pt>
                <c:pt idx="350">
                  <c:v>0.74508762470349144</c:v>
                </c:pt>
                <c:pt idx="351">
                  <c:v>0.75053107859228863</c:v>
                </c:pt>
                <c:pt idx="352">
                  <c:v>0.75598960119376257</c:v>
                </c:pt>
                <c:pt idx="353">
                  <c:v>0.76146152978905124</c:v>
                </c:pt>
                <c:pt idx="354">
                  <c:v>0.7669451975756969</c:v>
                </c:pt>
                <c:pt idx="355">
                  <c:v>0.7724389341753698</c:v>
                </c:pt>
                <c:pt idx="356">
                  <c:v>0.77794106614268321</c:v>
                </c:pt>
                <c:pt idx="357">
                  <c:v>0.78344991747493875</c:v>
                </c:pt>
                <c:pt idx="358">
                  <c:v>0.78896381012265615</c:v>
                </c:pt>
                <c:pt idx="359">
                  <c:v>0.79448106450071965</c:v>
                </c:pt>
                <c:pt idx="360">
                  <c:v>0.79999999999999993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BA7-496A-AE62-A10FFB4E8A83}"/>
            </c:ext>
          </c:extLst>
        </c:ser>
        <c:ser>
          <c:idx val="0"/>
          <c:order val="3"/>
          <c:tx>
            <c:v>path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'Example 7'!$E$2:$E$102</c:f>
              <c:numCache>
                <c:formatCode>General</c:formatCode>
                <c:ptCount val="101"/>
                <c:pt idx="0">
                  <c:v>0</c:v>
                </c:pt>
                <c:pt idx="1">
                  <c:v>-3.8483922196613021E-3</c:v>
                </c:pt>
                <c:pt idx="2">
                  <c:v>-7.3530616891550023E-3</c:v>
                </c:pt>
                <c:pt idx="3">
                  <c:v>-1.0501306106684198E-2</c:v>
                </c:pt>
                <c:pt idx="4">
                  <c:v>-1.3280604905698856E-2</c:v>
                </c:pt>
                <c:pt idx="5">
                  <c:v>-1.5678745339469932E-2</c:v>
                </c:pt>
                <c:pt idx="6">
                  <c:v>-1.768301693317828E-2</c:v>
                </c:pt>
                <c:pt idx="7">
                  <c:v>-1.92809873573812E-2</c:v>
                </c:pt>
                <c:pt idx="8">
                  <c:v>-2.0461460456461349E-2</c:v>
                </c:pt>
                <c:pt idx="9">
                  <c:v>-2.1213240074801378E-2</c:v>
                </c:pt>
                <c:pt idx="10">
                  <c:v>-2.1525130056783952E-2</c:v>
                </c:pt>
                <c:pt idx="11">
                  <c:v>-2.1386367264708977E-2</c:v>
                </c:pt>
                <c:pt idx="12">
                  <c:v>-2.0787191000749314E-2</c:v>
                </c:pt>
                <c:pt idx="13">
                  <c:v>-1.9714132119983012E-2</c:v>
                </c:pt>
                <c:pt idx="14">
                  <c:v>-1.8159252582222046E-2</c:v>
                </c:pt>
                <c:pt idx="15">
                  <c:v>-1.6114614347278376E-2</c:v>
                </c:pt>
                <c:pt idx="16">
                  <c:v>-1.3572279374963976E-2</c:v>
                </c:pt>
                <c:pt idx="17">
                  <c:v>-1.0524309625090808E-2</c:v>
                </c:pt>
                <c:pt idx="18">
                  <c:v>-6.9627670574708457E-3</c:v>
                </c:pt>
                <c:pt idx="19">
                  <c:v>-2.8806838954559301E-3</c:v>
                </c:pt>
                <c:pt idx="20">
                  <c:v>1.728854174217892E-3</c:v>
                </c:pt>
                <c:pt idx="21">
                  <c:v>6.8704835579557859E-3</c:v>
                </c:pt>
                <c:pt idx="22">
                  <c:v>1.2547650451095901E-2</c:v>
                </c:pt>
                <c:pt idx="23">
                  <c:v>1.8763801048976389E-2</c:v>
                </c:pt>
                <c:pt idx="24">
                  <c:v>2.5522158005383246E-2</c:v>
                </c:pt>
                <c:pt idx="25">
                  <c:v>3.2825103295792253E-2</c:v>
                </c:pt>
                <c:pt idx="26">
                  <c:v>4.0673394452491858E-2</c:v>
                </c:pt>
                <c:pt idx="27">
                  <c:v>4.9066328123493916E-2</c:v>
                </c:pt>
                <c:pt idx="28">
                  <c:v>5.8002505528975831E-2</c:v>
                </c:pt>
                <c:pt idx="29">
                  <c:v>6.7480505688241058E-2</c:v>
                </c:pt>
                <c:pt idx="30">
                  <c:v>7.7499799420614995E-2</c:v>
                </c:pt>
                <c:pt idx="31">
                  <c:v>8.8054277250376511E-2</c:v>
                </c:pt>
                <c:pt idx="32">
                  <c:v>9.9137829701804403E-2</c:v>
                </c:pt>
                <c:pt idx="33">
                  <c:v>0.11074434729917752</c:v>
                </c:pt>
                <c:pt idx="34">
                  <c:v>0.12286772056677472</c:v>
                </c:pt>
                <c:pt idx="35">
                  <c:v>0.13549910082131658</c:v>
                </c:pt>
                <c:pt idx="36">
                  <c:v>0.14863262762781915</c:v>
                </c:pt>
                <c:pt idx="37">
                  <c:v>0.162256525354734</c:v>
                </c:pt>
                <c:pt idx="38">
                  <c:v>0.17635871886405238</c:v>
                </c:pt>
                <c:pt idx="39">
                  <c:v>0.19092713301776548</c:v>
                </c:pt>
                <c:pt idx="40">
                  <c:v>0.20594969267786456</c:v>
                </c:pt>
                <c:pt idx="41">
                  <c:v>0.22141148996356441</c:v>
                </c:pt>
                <c:pt idx="42">
                  <c:v>0.23730194059653653</c:v>
                </c:pt>
                <c:pt idx="43">
                  <c:v>0.25360624383850627</c:v>
                </c:pt>
                <c:pt idx="44">
                  <c:v>0.27030751916288204</c:v>
                </c:pt>
                <c:pt idx="45">
                  <c:v>0.28738888604307233</c:v>
                </c:pt>
                <c:pt idx="46">
                  <c:v>0.30483346395248573</c:v>
                </c:pt>
                <c:pt idx="47">
                  <c:v>0.32262437236453068</c:v>
                </c:pt>
                <c:pt idx="48">
                  <c:v>0.34074473075261569</c:v>
                </c:pt>
                <c:pt idx="49">
                  <c:v>0.35917765859014927</c:v>
                </c:pt>
                <c:pt idx="50">
                  <c:v>0.37790986075225402</c:v>
                </c:pt>
                <c:pt idx="51">
                  <c:v>0.39691744770772208</c:v>
                </c:pt>
                <c:pt idx="52">
                  <c:v>0.4161816058718435</c:v>
                </c:pt>
                <c:pt idx="53">
                  <c:v>0.43568616063040561</c:v>
                </c:pt>
                <c:pt idx="54">
                  <c:v>0.45541493736919531</c:v>
                </c:pt>
                <c:pt idx="55">
                  <c:v>0.47535176147399982</c:v>
                </c:pt>
                <c:pt idx="56">
                  <c:v>0.49548045833060617</c:v>
                </c:pt>
                <c:pt idx="57">
                  <c:v>0.51578485332480151</c:v>
                </c:pt>
                <c:pt idx="58">
                  <c:v>0.53624877184237285</c:v>
                </c:pt>
                <c:pt idx="59">
                  <c:v>0.55685603926910732</c:v>
                </c:pt>
                <c:pt idx="60">
                  <c:v>0.57759048099079213</c:v>
                </c:pt>
                <c:pt idx="61">
                  <c:v>0.59843465999971412</c:v>
                </c:pt>
                <c:pt idx="62">
                  <c:v>0.6193753794771395</c:v>
                </c:pt>
                <c:pt idx="63">
                  <c:v>0.64040284397131675</c:v>
                </c:pt>
                <c:pt idx="64">
                  <c:v>0.66150279488083907</c:v>
                </c:pt>
                <c:pt idx="65">
                  <c:v>0.68266097360429989</c:v>
                </c:pt>
                <c:pt idx="66">
                  <c:v>0.70386312154029251</c:v>
                </c:pt>
                <c:pt idx="67">
                  <c:v>0.72509498008740991</c:v>
                </c:pt>
                <c:pt idx="68">
                  <c:v>0.74634229064424551</c:v>
                </c:pt>
                <c:pt idx="69">
                  <c:v>0.7675907946093925</c:v>
                </c:pt>
                <c:pt idx="70">
                  <c:v>0.78882623338144398</c:v>
                </c:pt>
                <c:pt idx="71">
                  <c:v>0.81003434835899346</c:v>
                </c:pt>
                <c:pt idx="72">
                  <c:v>0.83120088094063393</c:v>
                </c:pt>
                <c:pt idx="73">
                  <c:v>0.85227500400499123</c:v>
                </c:pt>
                <c:pt idx="74">
                  <c:v>0.87330079605469946</c:v>
                </c:pt>
                <c:pt idx="75">
                  <c:v>0.89424147045156033</c:v>
                </c:pt>
                <c:pt idx="76">
                  <c:v>0.91505771927600443</c:v>
                </c:pt>
                <c:pt idx="77">
                  <c:v>0.93571023460846237</c:v>
                </c:pt>
                <c:pt idx="78">
                  <c:v>0.95615970852936438</c:v>
                </c:pt>
                <c:pt idx="79">
                  <c:v>0.9763668331191413</c:v>
                </c:pt>
                <c:pt idx="80">
                  <c:v>0.99629230045822337</c:v>
                </c:pt>
                <c:pt idx="81">
                  <c:v>1.0158968026270412</c:v>
                </c:pt>
                <c:pt idx="82">
                  <c:v>1.0351046302386249</c:v>
                </c:pt>
                <c:pt idx="83">
                  <c:v>1.0538994243407505</c:v>
                </c:pt>
                <c:pt idx="84">
                  <c:v>1.0722027301202068</c:v>
                </c:pt>
                <c:pt idx="85">
                  <c:v>1.0899097790610295</c:v>
                </c:pt>
                <c:pt idx="86">
                  <c:v>1.1069158026472545</c:v>
                </c:pt>
                <c:pt idx="87">
                  <c:v>1.1231160323629175</c:v>
                </c:pt>
                <c:pt idx="88">
                  <c:v>1.1384056996920542</c:v>
                </c:pt>
                <c:pt idx="89">
                  <c:v>1.1526754586822396</c:v>
                </c:pt>
                <c:pt idx="90">
                  <c:v>1.1657939488114086</c:v>
                </c:pt>
                <c:pt idx="91">
                  <c:v>1.1776226283051983</c:v>
                </c:pt>
                <c:pt idx="92">
                  <c:v>1.1880006001428451</c:v>
                </c:pt>
                <c:pt idx="93">
                  <c:v>1.1967669673035859</c:v>
                </c:pt>
                <c:pt idx="94">
                  <c:v>1.2037608327666571</c:v>
                </c:pt>
                <c:pt idx="95">
                  <c:v>1.2088212995112952</c:v>
                </c:pt>
                <c:pt idx="96">
                  <c:v>1.2118042293232609</c:v>
                </c:pt>
                <c:pt idx="97">
                  <c:v>1.2125136648539367</c:v>
                </c:pt>
                <c:pt idx="98">
                  <c:v>1.2108423322245425</c:v>
                </c:pt>
                <c:pt idx="99">
                  <c:v>1.2067008722760695</c:v>
                </c:pt>
                <c:pt idx="100">
                  <c:v>1.1999999258495098</c:v>
                </c:pt>
              </c:numCache>
            </c:numRef>
          </c:xVal>
          <c:yVal>
            <c:numRef>
              <c:f>'Example 7'!$F$2:$F$102</c:f>
              <c:numCache>
                <c:formatCode>General</c:formatCode>
                <c:ptCount val="101"/>
                <c:pt idx="0">
                  <c:v>0</c:v>
                </c:pt>
                <c:pt idx="1">
                  <c:v>2.2096180577680855E-2</c:v>
                </c:pt>
                <c:pt idx="2">
                  <c:v>4.424974210698053E-2</c:v>
                </c:pt>
                <c:pt idx="3">
                  <c:v>6.6456815838925432E-2</c:v>
                </c:pt>
                <c:pt idx="4">
                  <c:v>8.8712810422087104E-2</c:v>
                </c:pt>
                <c:pt idx="5">
                  <c:v>0.11101246055773265</c:v>
                </c:pt>
                <c:pt idx="6">
                  <c:v>0.13335129045006638</c:v>
                </c:pt>
                <c:pt idx="7">
                  <c:v>0.15572396681720602</c:v>
                </c:pt>
                <c:pt idx="8">
                  <c:v>0.17812248925888174</c:v>
                </c:pt>
                <c:pt idx="9">
                  <c:v>0.20053885737482377</c:v>
                </c:pt>
                <c:pt idx="10">
                  <c:v>0.2229650707647623</c:v>
                </c:pt>
                <c:pt idx="11">
                  <c:v>0.24539266862667158</c:v>
                </c:pt>
                <c:pt idx="12">
                  <c:v>0.26781167907355186</c:v>
                </c:pt>
                <c:pt idx="13">
                  <c:v>0.29021555149620992</c:v>
                </c:pt>
                <c:pt idx="14">
                  <c:v>0.3125919518043182</c:v>
                </c:pt>
                <c:pt idx="15">
                  <c:v>0.33492854590754884</c:v>
                </c:pt>
                <c:pt idx="16">
                  <c:v>0.35721299971557413</c:v>
                </c:pt>
                <c:pt idx="17">
                  <c:v>0.3794329791380664</c:v>
                </c:pt>
                <c:pt idx="18">
                  <c:v>0.40157615008469782</c:v>
                </c:pt>
                <c:pt idx="19">
                  <c:v>0.42362961537653365</c:v>
                </c:pt>
                <c:pt idx="20">
                  <c:v>0.44557961704488036</c:v>
                </c:pt>
                <c:pt idx="21">
                  <c:v>0.46741142105665878</c:v>
                </c:pt>
                <c:pt idx="22">
                  <c:v>0.48910981124759828</c:v>
                </c:pt>
                <c:pt idx="23">
                  <c:v>0.51065957145342811</c:v>
                </c:pt>
                <c:pt idx="24">
                  <c:v>0.53204545319220842</c:v>
                </c:pt>
                <c:pt idx="25">
                  <c:v>0.55325178295006761</c:v>
                </c:pt>
                <c:pt idx="26">
                  <c:v>0.57426251507409343</c:v>
                </c:pt>
                <c:pt idx="27">
                  <c:v>0.5950614953338661</c:v>
                </c:pt>
                <c:pt idx="28">
                  <c:v>0.61563276019473845</c:v>
                </c:pt>
                <c:pt idx="29">
                  <c:v>0.63596005270955447</c:v>
                </c:pt>
                <c:pt idx="30">
                  <c:v>0.65602647134219638</c:v>
                </c:pt>
                <c:pt idx="31">
                  <c:v>0.67581666600808243</c:v>
                </c:pt>
                <c:pt idx="32">
                  <c:v>0.69531528662263109</c:v>
                </c:pt>
                <c:pt idx="33">
                  <c:v>0.71450698310126037</c:v>
                </c:pt>
                <c:pt idx="34">
                  <c:v>0.73337640535938886</c:v>
                </c:pt>
                <c:pt idx="35">
                  <c:v>0.75191018988995739</c:v>
                </c:pt>
                <c:pt idx="36">
                  <c:v>0.77009095726108701</c:v>
                </c:pt>
                <c:pt idx="37">
                  <c:v>0.78790709853752317</c:v>
                </c:pt>
                <c:pt idx="38">
                  <c:v>0.8053472901685339</c:v>
                </c:pt>
                <c:pt idx="39">
                  <c:v>0.82240020860338703</c:v>
                </c:pt>
                <c:pt idx="40">
                  <c:v>0.83905453029135046</c:v>
                </c:pt>
                <c:pt idx="41">
                  <c:v>0.85530758932663042</c:v>
                </c:pt>
                <c:pt idx="42">
                  <c:v>0.87113749523371431</c:v>
                </c:pt>
                <c:pt idx="43">
                  <c:v>0.88653582007990162</c:v>
                </c:pt>
                <c:pt idx="44">
                  <c:v>0.90150120314595961</c:v>
                </c:pt>
                <c:pt idx="45">
                  <c:v>0.91603228371265555</c:v>
                </c:pt>
                <c:pt idx="46">
                  <c:v>0.9301277010607566</c:v>
                </c:pt>
                <c:pt idx="47">
                  <c:v>0.94378609447103012</c:v>
                </c:pt>
                <c:pt idx="48">
                  <c:v>0.95700610322424329</c:v>
                </c:pt>
                <c:pt idx="49">
                  <c:v>0.96978636660116324</c:v>
                </c:pt>
                <c:pt idx="50">
                  <c:v>0.98215198434731654</c:v>
                </c:pt>
                <c:pt idx="51">
                  <c:v>0.99407356425228721</c:v>
                </c:pt>
                <c:pt idx="52">
                  <c:v>1.0055521355502435</c:v>
                </c:pt>
                <c:pt idx="53">
                  <c:v>1.0166052418054172</c:v>
                </c:pt>
                <c:pt idx="54">
                  <c:v>1.0272504265820399</c:v>
                </c:pt>
                <c:pt idx="55">
                  <c:v>1.0375052334443438</c:v>
                </c:pt>
                <c:pt idx="56">
                  <c:v>1.0473872059565599</c:v>
                </c:pt>
                <c:pt idx="57">
                  <c:v>1.0569138876829201</c:v>
                </c:pt>
                <c:pt idx="58">
                  <c:v>1.0661028221876563</c:v>
                </c:pt>
                <c:pt idx="59">
                  <c:v>1.0749715530350001</c:v>
                </c:pt>
                <c:pt idx="60">
                  <c:v>1.0835376237891832</c:v>
                </c:pt>
                <c:pt idx="61">
                  <c:v>1.0918333103238613</c:v>
                </c:pt>
                <c:pt idx="62">
                  <c:v>1.0998833572431794</c:v>
                </c:pt>
                <c:pt idx="63">
                  <c:v>1.1076875254437077</c:v>
                </c:pt>
                <c:pt idx="64">
                  <c:v>1.1152864175738599</c:v>
                </c:pt>
                <c:pt idx="65">
                  <c:v>1.1227206362820488</c:v>
                </c:pt>
                <c:pt idx="66">
                  <c:v>1.1300307842166877</c:v>
                </c:pt>
                <c:pt idx="67">
                  <c:v>1.1372574640261897</c:v>
                </c:pt>
                <c:pt idx="68">
                  <c:v>1.1444412783589681</c:v>
                </c:pt>
                <c:pt idx="69">
                  <c:v>1.1516228298634363</c:v>
                </c:pt>
                <c:pt idx="70">
                  <c:v>1.1588427211880072</c:v>
                </c:pt>
                <c:pt idx="71">
                  <c:v>1.1661415549810943</c:v>
                </c:pt>
                <c:pt idx="72">
                  <c:v>1.1735599338911105</c:v>
                </c:pt>
                <c:pt idx="73">
                  <c:v>1.181150694000499</c:v>
                </c:pt>
                <c:pt idx="74">
                  <c:v>1.1889589775237219</c:v>
                </c:pt>
                <c:pt idx="75">
                  <c:v>1.1970394667599893</c:v>
                </c:pt>
                <c:pt idx="76">
                  <c:v>1.205447245551551</c:v>
                </c:pt>
                <c:pt idx="77">
                  <c:v>1.214237397740658</c:v>
                </c:pt>
                <c:pt idx="78">
                  <c:v>1.2234650071695599</c:v>
                </c:pt>
                <c:pt idx="79">
                  <c:v>1.2331851576805073</c:v>
                </c:pt>
                <c:pt idx="80">
                  <c:v>1.2434529331157507</c:v>
                </c:pt>
                <c:pt idx="81">
                  <c:v>1.2543234173175397</c:v>
                </c:pt>
                <c:pt idx="82">
                  <c:v>1.2658292066522714</c:v>
                </c:pt>
                <c:pt idx="83">
                  <c:v>1.2780649032418718</c:v>
                </c:pt>
                <c:pt idx="84">
                  <c:v>1.2910767076508447</c:v>
                </c:pt>
                <c:pt idx="85">
                  <c:v>1.3048907900112436</c:v>
                </c:pt>
                <c:pt idx="86">
                  <c:v>1.3195333204551214</c:v>
                </c:pt>
                <c:pt idx="87">
                  <c:v>1.3350304691145318</c:v>
                </c:pt>
                <c:pt idx="88">
                  <c:v>1.3514084061215277</c:v>
                </c:pt>
                <c:pt idx="89">
                  <c:v>1.3686705051762418</c:v>
                </c:pt>
                <c:pt idx="90">
                  <c:v>1.3868245487567299</c:v>
                </c:pt>
                <c:pt idx="91">
                  <c:v>1.4059143569980197</c:v>
                </c:pt>
                <c:pt idx="92">
                  <c:v>1.42583822964893</c:v>
                </c:pt>
                <c:pt idx="93">
                  <c:v>1.4464944664582799</c:v>
                </c:pt>
                <c:pt idx="94">
                  <c:v>1.4677813671748881</c:v>
                </c:pt>
                <c:pt idx="95">
                  <c:v>1.4895972315475732</c:v>
                </c:pt>
                <c:pt idx="96">
                  <c:v>1.5117952072009639</c:v>
                </c:pt>
                <c:pt idx="97">
                  <c:v>1.5342209220348426</c:v>
                </c:pt>
                <c:pt idx="98">
                  <c:v>1.5565975440737103</c:v>
                </c:pt>
                <c:pt idx="99">
                  <c:v>1.5786241659209581</c:v>
                </c:pt>
                <c:pt idx="100">
                  <c:v>1.599999880179976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BA7-496A-AE62-A10FFB4E8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881480"/>
        <c:axId val="640886968"/>
      </c:scatterChart>
      <c:valAx>
        <c:axId val="640881480"/>
        <c:scaling>
          <c:orientation val="minMax"/>
          <c:max val="1.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86968"/>
        <c:crosses val="autoZero"/>
        <c:crossBetween val="midCat"/>
        <c:majorUnit val="0.2"/>
      </c:valAx>
      <c:valAx>
        <c:axId val="640886968"/>
        <c:scaling>
          <c:orientation val="minMax"/>
          <c:max val="1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81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6.5231481481481501E-2"/>
          <c:w val="0.89747440944881884"/>
          <c:h val="0.82736913094196562"/>
        </c:manualLayout>
      </c:layout>
      <c:scatterChart>
        <c:scatterStyle val="lineMarker"/>
        <c:varyColors val="0"/>
        <c:ser>
          <c:idx val="0"/>
          <c:order val="0"/>
          <c:tx>
            <c:v>Banga et al.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'Example 8'!$L$84:$L$102</c:f>
              <c:numCache>
                <c:formatCode>General</c:formatCode>
                <c:ptCount val="19"/>
                <c:pt idx="0">
                  <c:v>-9.9150141643059506E-2</c:v>
                </c:pt>
                <c:pt idx="1">
                  <c:v>3.1728045325779002</c:v>
                </c:pt>
                <c:pt idx="2">
                  <c:v>6.1473087818696897</c:v>
                </c:pt>
                <c:pt idx="3">
                  <c:v>9.0226628895184096</c:v>
                </c:pt>
                <c:pt idx="4">
                  <c:v>11.4022662889518</c:v>
                </c:pt>
                <c:pt idx="5">
                  <c:v>12.9886685552407</c:v>
                </c:pt>
                <c:pt idx="6">
                  <c:v>15.6657223796034</c:v>
                </c:pt>
                <c:pt idx="7">
                  <c:v>18.838526912181301</c:v>
                </c:pt>
                <c:pt idx="8">
                  <c:v>22.3087818696883</c:v>
                </c:pt>
                <c:pt idx="9">
                  <c:v>26.770538243626</c:v>
                </c:pt>
                <c:pt idx="10">
                  <c:v>30.835694050991499</c:v>
                </c:pt>
                <c:pt idx="11">
                  <c:v>34.801699716713799</c:v>
                </c:pt>
                <c:pt idx="12">
                  <c:v>39.164305949008501</c:v>
                </c:pt>
                <c:pt idx="13">
                  <c:v>43.725212464589198</c:v>
                </c:pt>
                <c:pt idx="14">
                  <c:v>48.186968838526901</c:v>
                </c:pt>
                <c:pt idx="15">
                  <c:v>52.252124645892302</c:v>
                </c:pt>
                <c:pt idx="16">
                  <c:v>55.722379603399403</c:v>
                </c:pt>
                <c:pt idx="17">
                  <c:v>58.696883852691201</c:v>
                </c:pt>
                <c:pt idx="18">
                  <c:v>60.9773371104815</c:v>
                </c:pt>
              </c:numCache>
            </c:numRef>
          </c:xVal>
          <c:yVal>
            <c:numRef>
              <c:f>'Example 8'!$M$84:$M$102</c:f>
              <c:numCache>
                <c:formatCode>General</c:formatCode>
                <c:ptCount val="19"/>
                <c:pt idx="0">
                  <c:v>1.4367743018294099</c:v>
                </c:pt>
                <c:pt idx="1">
                  <c:v>3.2153228800585998</c:v>
                </c:pt>
                <c:pt idx="2">
                  <c:v>6.4316629454635796</c:v>
                </c:pt>
                <c:pt idx="3">
                  <c:v>10.3666444581199</c:v>
                </c:pt>
                <c:pt idx="4">
                  <c:v>13.586036079564201</c:v>
                </c:pt>
                <c:pt idx="5">
                  <c:v>15.373230733238</c:v>
                </c:pt>
                <c:pt idx="6">
                  <c:v>15.359498731061199</c:v>
                </c:pt>
                <c:pt idx="7">
                  <c:v>14.9841573382293</c:v>
                </c:pt>
                <c:pt idx="8">
                  <c:v>14.6072901673778</c:v>
                </c:pt>
                <c:pt idx="9">
                  <c:v>14.225337069794101</c:v>
                </c:pt>
                <c:pt idx="10">
                  <c:v>14.2044847701924</c:v>
                </c:pt>
                <c:pt idx="11">
                  <c:v>14.1841410632638</c:v>
                </c:pt>
                <c:pt idx="12">
                  <c:v>14.161762985642399</c:v>
                </c:pt>
                <c:pt idx="13">
                  <c:v>14.1383677226745</c:v>
                </c:pt>
                <c:pt idx="14">
                  <c:v>14.1154810523799</c:v>
                </c:pt>
                <c:pt idx="15">
                  <c:v>14.0946287527781</c:v>
                </c:pt>
                <c:pt idx="16">
                  <c:v>14.0768280092156</c:v>
                </c:pt>
                <c:pt idx="17">
                  <c:v>14.0615702290192</c:v>
                </c:pt>
                <c:pt idx="18">
                  <c:v>15.1270718794025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0F-4E49-A0D2-A5E7CB5839EF}"/>
            </c:ext>
          </c:extLst>
        </c:ser>
        <c:ser>
          <c:idx val="1"/>
          <c:order val="1"/>
          <c:tx>
            <c:v>x_1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'Example 8'!$D$2:$D$102</c:f>
              <c:numCache>
                <c:formatCode>General</c:formatCode>
                <c:ptCount val="101"/>
                <c:pt idx="0">
                  <c:v>0</c:v>
                </c:pt>
                <c:pt idx="1">
                  <c:v>0.6168021663290949</c:v>
                </c:pt>
                <c:pt idx="2">
                  <c:v>1.2336043326581898</c:v>
                </c:pt>
                <c:pt idx="3">
                  <c:v>1.8504064989872848</c:v>
                </c:pt>
                <c:pt idx="4">
                  <c:v>2.4672086653163796</c:v>
                </c:pt>
                <c:pt idx="5">
                  <c:v>3.0840108316454744</c:v>
                </c:pt>
                <c:pt idx="6">
                  <c:v>3.7008129979745692</c:v>
                </c:pt>
                <c:pt idx="7">
                  <c:v>4.317615164303664</c:v>
                </c:pt>
                <c:pt idx="8">
                  <c:v>4.9344173306327592</c:v>
                </c:pt>
                <c:pt idx="9">
                  <c:v>5.5512194969618545</c:v>
                </c:pt>
                <c:pt idx="10">
                  <c:v>6.1680216632909497</c:v>
                </c:pt>
                <c:pt idx="11">
                  <c:v>6.7848238296200449</c:v>
                </c:pt>
                <c:pt idx="12">
                  <c:v>7.4016259959491402</c:v>
                </c:pt>
                <c:pt idx="13">
                  <c:v>8.0184281622782354</c:v>
                </c:pt>
                <c:pt idx="14">
                  <c:v>8.6352303286073298</c:v>
                </c:pt>
                <c:pt idx="15">
                  <c:v>9.2520324949364241</c:v>
                </c:pt>
                <c:pt idx="16">
                  <c:v>9.8688346612655184</c:v>
                </c:pt>
                <c:pt idx="17">
                  <c:v>10.485636827594613</c:v>
                </c:pt>
                <c:pt idx="18">
                  <c:v>11.102438993923707</c:v>
                </c:pt>
                <c:pt idx="19">
                  <c:v>11.719241160252801</c:v>
                </c:pt>
                <c:pt idx="20">
                  <c:v>12.336043326581896</c:v>
                </c:pt>
                <c:pt idx="21">
                  <c:v>12.95284549291099</c:v>
                </c:pt>
                <c:pt idx="22">
                  <c:v>13.569647659240085</c:v>
                </c:pt>
                <c:pt idx="23">
                  <c:v>14.186449825569179</c:v>
                </c:pt>
                <c:pt idx="24">
                  <c:v>14.803251991898273</c:v>
                </c:pt>
                <c:pt idx="25">
                  <c:v>15.420054158227368</c:v>
                </c:pt>
                <c:pt idx="26">
                  <c:v>16.036856324556464</c:v>
                </c:pt>
                <c:pt idx="27">
                  <c:v>16.653658490885558</c:v>
                </c:pt>
                <c:pt idx="28">
                  <c:v>17.270460657214652</c:v>
                </c:pt>
                <c:pt idx="29">
                  <c:v>17.887262823543747</c:v>
                </c:pt>
                <c:pt idx="30">
                  <c:v>18.504064989872841</c:v>
                </c:pt>
                <c:pt idx="31">
                  <c:v>19.120867156201935</c:v>
                </c:pt>
                <c:pt idx="32">
                  <c:v>19.73766932253103</c:v>
                </c:pt>
                <c:pt idx="33">
                  <c:v>20.354471488860124</c:v>
                </c:pt>
                <c:pt idx="34">
                  <c:v>20.971273655189218</c:v>
                </c:pt>
                <c:pt idx="35">
                  <c:v>21.588075821518313</c:v>
                </c:pt>
                <c:pt idx="36">
                  <c:v>22.204877987847407</c:v>
                </c:pt>
                <c:pt idx="37">
                  <c:v>22.821680154176502</c:v>
                </c:pt>
                <c:pt idx="38">
                  <c:v>23.438482320505596</c:v>
                </c:pt>
                <c:pt idx="39">
                  <c:v>24.05528448683469</c:v>
                </c:pt>
                <c:pt idx="40">
                  <c:v>24.672086653163785</c:v>
                </c:pt>
                <c:pt idx="41">
                  <c:v>25.288888819492879</c:v>
                </c:pt>
                <c:pt idx="42">
                  <c:v>25.905690985821973</c:v>
                </c:pt>
                <c:pt idx="43">
                  <c:v>26.522493152151068</c:v>
                </c:pt>
                <c:pt idx="44">
                  <c:v>27.139295318480162</c:v>
                </c:pt>
                <c:pt idx="45">
                  <c:v>27.756097484809256</c:v>
                </c:pt>
                <c:pt idx="46">
                  <c:v>28.372899651138351</c:v>
                </c:pt>
                <c:pt idx="47">
                  <c:v>28.989701817467445</c:v>
                </c:pt>
                <c:pt idx="48">
                  <c:v>29.606503983796539</c:v>
                </c:pt>
                <c:pt idx="49">
                  <c:v>30.223306150125634</c:v>
                </c:pt>
                <c:pt idx="50">
                  <c:v>30.840108316454728</c:v>
                </c:pt>
                <c:pt idx="51">
                  <c:v>31.456910482783822</c:v>
                </c:pt>
                <c:pt idx="52">
                  <c:v>32.07371264911292</c:v>
                </c:pt>
                <c:pt idx="53">
                  <c:v>32.690514815442015</c:v>
                </c:pt>
                <c:pt idx="54">
                  <c:v>33.307316981771109</c:v>
                </c:pt>
                <c:pt idx="55">
                  <c:v>33.924119148100203</c:v>
                </c:pt>
                <c:pt idx="56">
                  <c:v>34.540921314429298</c:v>
                </c:pt>
                <c:pt idx="57">
                  <c:v>35.157723480758392</c:v>
                </c:pt>
                <c:pt idx="58">
                  <c:v>35.774525647087486</c:v>
                </c:pt>
                <c:pt idx="59">
                  <c:v>36.391327813416581</c:v>
                </c:pt>
                <c:pt idx="60">
                  <c:v>37.008129979745675</c:v>
                </c:pt>
                <c:pt idx="61">
                  <c:v>37.624932146074769</c:v>
                </c:pt>
                <c:pt idx="62">
                  <c:v>38.241734312403864</c:v>
                </c:pt>
                <c:pt idx="63">
                  <c:v>38.858536478732958</c:v>
                </c:pt>
                <c:pt idx="64">
                  <c:v>39.475338645062052</c:v>
                </c:pt>
                <c:pt idx="65">
                  <c:v>40.092140811391147</c:v>
                </c:pt>
                <c:pt idx="66">
                  <c:v>40.708942977720241</c:v>
                </c:pt>
                <c:pt idx="67">
                  <c:v>41.325745144049336</c:v>
                </c:pt>
                <c:pt idx="68">
                  <c:v>41.94254731037843</c:v>
                </c:pt>
                <c:pt idx="69">
                  <c:v>42.559349476707524</c:v>
                </c:pt>
                <c:pt idx="70">
                  <c:v>43.176151643036619</c:v>
                </c:pt>
                <c:pt idx="71">
                  <c:v>43.792953809365713</c:v>
                </c:pt>
                <c:pt idx="72">
                  <c:v>44.409755975694807</c:v>
                </c:pt>
                <c:pt idx="73">
                  <c:v>45.026558142023902</c:v>
                </c:pt>
                <c:pt idx="74">
                  <c:v>45.643360308352996</c:v>
                </c:pt>
                <c:pt idx="75">
                  <c:v>46.26016247468209</c:v>
                </c:pt>
                <c:pt idx="76">
                  <c:v>46.876964641011185</c:v>
                </c:pt>
                <c:pt idx="77">
                  <c:v>47.493766807340279</c:v>
                </c:pt>
                <c:pt idx="78">
                  <c:v>48.110568973669373</c:v>
                </c:pt>
                <c:pt idx="79">
                  <c:v>48.727371139998468</c:v>
                </c:pt>
                <c:pt idx="80">
                  <c:v>49.344173306327562</c:v>
                </c:pt>
                <c:pt idx="81">
                  <c:v>49.960975472656656</c:v>
                </c:pt>
                <c:pt idx="82">
                  <c:v>50.577777638985751</c:v>
                </c:pt>
                <c:pt idx="83">
                  <c:v>51.194579805314845</c:v>
                </c:pt>
                <c:pt idx="84">
                  <c:v>51.811381971643939</c:v>
                </c:pt>
                <c:pt idx="85">
                  <c:v>52.428184137973034</c:v>
                </c:pt>
                <c:pt idx="86">
                  <c:v>53.044986304302128</c:v>
                </c:pt>
                <c:pt idx="87">
                  <c:v>53.661788470631222</c:v>
                </c:pt>
                <c:pt idx="88">
                  <c:v>54.278590636960317</c:v>
                </c:pt>
                <c:pt idx="89">
                  <c:v>54.895392803289411</c:v>
                </c:pt>
                <c:pt idx="90">
                  <c:v>55.512194969618506</c:v>
                </c:pt>
                <c:pt idx="91">
                  <c:v>56.1289971359476</c:v>
                </c:pt>
                <c:pt idx="92">
                  <c:v>56.745799302276694</c:v>
                </c:pt>
                <c:pt idx="93">
                  <c:v>57.362601468605789</c:v>
                </c:pt>
                <c:pt idx="94">
                  <c:v>57.979403634934883</c:v>
                </c:pt>
                <c:pt idx="95">
                  <c:v>58.596205801263977</c:v>
                </c:pt>
                <c:pt idx="96">
                  <c:v>59.213007967593072</c:v>
                </c:pt>
                <c:pt idx="97">
                  <c:v>59.829810133922166</c:v>
                </c:pt>
                <c:pt idx="98">
                  <c:v>60.44661230025126</c:v>
                </c:pt>
                <c:pt idx="99">
                  <c:v>61.063414466580355</c:v>
                </c:pt>
                <c:pt idx="100">
                  <c:v>61.680216632909492</c:v>
                </c:pt>
              </c:numCache>
            </c:numRef>
          </c:xVal>
          <c:yVal>
            <c:numRef>
              <c:f>'Example 8'!$E$2:$E$102</c:f>
              <c:numCache>
                <c:formatCode>General</c:formatCode>
                <c:ptCount val="101"/>
                <c:pt idx="0">
                  <c:v>1</c:v>
                </c:pt>
                <c:pt idx="1">
                  <c:v>1.3129054922343961</c:v>
                </c:pt>
                <c:pt idx="2">
                  <c:v>1.701512103733847</c:v>
                </c:pt>
                <c:pt idx="3">
                  <c:v>2.1722047471419335</c:v>
                </c:pt>
                <c:pt idx="4">
                  <c:v>2.7268502845279974</c:v>
                </c:pt>
                <c:pt idx="5">
                  <c:v>3.362105083255547</c:v>
                </c:pt>
                <c:pt idx="6">
                  <c:v>4.0697325475137642</c:v>
                </c:pt>
                <c:pt idx="7">
                  <c:v>4.8370975029102308</c:v>
                </c:pt>
                <c:pt idx="8">
                  <c:v>5.6491911729453115</c:v>
                </c:pt>
                <c:pt idx="9">
                  <c:v>6.4898811573407498</c:v>
                </c:pt>
                <c:pt idx="10">
                  <c:v>7.3431215390135343</c:v>
                </c:pt>
                <c:pt idx="11">
                  <c:v>8.1942213633234076</c:v>
                </c:pt>
                <c:pt idx="12">
                  <c:v>9.0290516395696017</c:v>
                </c:pt>
                <c:pt idx="13">
                  <c:v>9.8363031635793625</c:v>
                </c:pt>
                <c:pt idx="14">
                  <c:v>10.605888249015502</c:v>
                </c:pt>
                <c:pt idx="15">
                  <c:v>11.328393595224856</c:v>
                </c:pt>
                <c:pt idx="16">
                  <c:v>11.997886222487438</c:v>
                </c:pt>
                <c:pt idx="17">
                  <c:v>12.609379756564259</c:v>
                </c:pt>
                <c:pt idx="18">
                  <c:v>13.158841317225955</c:v>
                </c:pt>
                <c:pt idx="19">
                  <c:v>13.644231093663434</c:v>
                </c:pt>
                <c:pt idx="20">
                  <c:v>14.065556513449845</c:v>
                </c:pt>
                <c:pt idx="21">
                  <c:v>14.423168909809785</c:v>
                </c:pt>
                <c:pt idx="22">
                  <c:v>14.718564255084782</c:v>
                </c:pt>
                <c:pt idx="23">
                  <c:v>14.954746901553639</c:v>
                </c:pt>
                <c:pt idx="24">
                  <c:v>15.134969479708049</c:v>
                </c:pt>
                <c:pt idx="25">
                  <c:v>15.262937472404133</c:v>
                </c:pt>
                <c:pt idx="26">
                  <c:v>15.343414019914121</c:v>
                </c:pt>
                <c:pt idx="27">
                  <c:v>15.38160795214857</c:v>
                </c:pt>
                <c:pt idx="28">
                  <c:v>15.383616321891369</c:v>
                </c:pt>
                <c:pt idx="29">
                  <c:v>15.355944327089748</c:v>
                </c:pt>
                <c:pt idx="30">
                  <c:v>15.304914387254472</c:v>
                </c:pt>
                <c:pt idx="31">
                  <c:v>15.235712192166678</c:v>
                </c:pt>
                <c:pt idx="32">
                  <c:v>15.152657999606273</c:v>
                </c:pt>
                <c:pt idx="33">
                  <c:v>15.059068534750894</c:v>
                </c:pt>
                <c:pt idx="34">
                  <c:v>14.957696183330855</c:v>
                </c:pt>
                <c:pt idx="35">
                  <c:v>14.85073252337801</c:v>
                </c:pt>
                <c:pt idx="36">
                  <c:v>14.740200293540022</c:v>
                </c:pt>
                <c:pt idx="37">
                  <c:v>14.627716596114613</c:v>
                </c:pt>
                <c:pt idx="38">
                  <c:v>14.514696290915092</c:v>
                </c:pt>
                <c:pt idx="39">
                  <c:v>14.402482060195805</c:v>
                </c:pt>
                <c:pt idx="40">
                  <c:v>14.292098208823008</c:v>
                </c:pt>
                <c:pt idx="41">
                  <c:v>14.184382715407233</c:v>
                </c:pt>
                <c:pt idx="42">
                  <c:v>14.080107785459965</c:v>
                </c:pt>
                <c:pt idx="43">
                  <c:v>13.979981642266843</c:v>
                </c:pt>
                <c:pt idx="44">
                  <c:v>13.884415790437949</c:v>
                </c:pt>
                <c:pt idx="45">
                  <c:v>13.793761708814918</c:v>
                </c:pt>
                <c:pt idx="46">
                  <c:v>13.708333486921539</c:v>
                </c:pt>
                <c:pt idx="47">
                  <c:v>13.628413034587005</c:v>
                </c:pt>
                <c:pt idx="48">
                  <c:v>13.554129093193964</c:v>
                </c:pt>
                <c:pt idx="49">
                  <c:v>13.485518079788566</c:v>
                </c:pt>
                <c:pt idx="50">
                  <c:v>13.422616411416961</c:v>
                </c:pt>
                <c:pt idx="51">
                  <c:v>13.365438500466325</c:v>
                </c:pt>
                <c:pt idx="52">
                  <c:v>13.313977189124532</c:v>
                </c:pt>
                <c:pt idx="53">
                  <c:v>13.268175062500154</c:v>
                </c:pt>
                <c:pt idx="54">
                  <c:v>13.227914827784094</c:v>
                </c:pt>
                <c:pt idx="55">
                  <c:v>13.193079192167254</c:v>
                </c:pt>
                <c:pt idx="56">
                  <c:v>13.163550862840532</c:v>
                </c:pt>
                <c:pt idx="57">
                  <c:v>13.139212524289468</c:v>
                </c:pt>
                <c:pt idx="58">
                  <c:v>13.119930774321338</c:v>
                </c:pt>
                <c:pt idx="59">
                  <c:v>13.105551701712194</c:v>
                </c:pt>
                <c:pt idx="60">
                  <c:v>13.095922719025729</c:v>
                </c:pt>
                <c:pt idx="61">
                  <c:v>13.090891238825634</c:v>
                </c:pt>
                <c:pt idx="62">
                  <c:v>13.090304673675599</c:v>
                </c:pt>
                <c:pt idx="63">
                  <c:v>13.094010436139314</c:v>
                </c:pt>
                <c:pt idx="64">
                  <c:v>13.101855938780469</c:v>
                </c:pt>
                <c:pt idx="65">
                  <c:v>13.113688594162756</c:v>
                </c:pt>
                <c:pt idx="66">
                  <c:v>13.129426292083082</c:v>
                </c:pt>
                <c:pt idx="67">
                  <c:v>13.148902862053472</c:v>
                </c:pt>
                <c:pt idx="68">
                  <c:v>13.171846190342698</c:v>
                </c:pt>
                <c:pt idx="69">
                  <c:v>13.198137134221065</c:v>
                </c:pt>
                <c:pt idx="70">
                  <c:v>13.227656550958871</c:v>
                </c:pt>
                <c:pt idx="71">
                  <c:v>13.260285297826419</c:v>
                </c:pt>
                <c:pt idx="72">
                  <c:v>13.295904232094012</c:v>
                </c:pt>
                <c:pt idx="73">
                  <c:v>13.334394211031949</c:v>
                </c:pt>
                <c:pt idx="74">
                  <c:v>13.375636091910531</c:v>
                </c:pt>
                <c:pt idx="75">
                  <c:v>13.419510732000061</c:v>
                </c:pt>
                <c:pt idx="76">
                  <c:v>13.465898988570842</c:v>
                </c:pt>
                <c:pt idx="77">
                  <c:v>13.514681718893172</c:v>
                </c:pt>
                <c:pt idx="78">
                  <c:v>13.565739780237354</c:v>
                </c:pt>
                <c:pt idx="79">
                  <c:v>13.618954029873692</c:v>
                </c:pt>
                <c:pt idx="80">
                  <c:v>13.674205325072483</c:v>
                </c:pt>
                <c:pt idx="81">
                  <c:v>13.73137452310403</c:v>
                </c:pt>
                <c:pt idx="82">
                  <c:v>13.790333619165191</c:v>
                </c:pt>
                <c:pt idx="83">
                  <c:v>13.850976084065522</c:v>
                </c:pt>
                <c:pt idx="84">
                  <c:v>13.913229228874798</c:v>
                </c:pt>
                <c:pt idx="85">
                  <c:v>13.976946986528445</c:v>
                </c:pt>
                <c:pt idx="86">
                  <c:v>14.041983289961891</c:v>
                </c:pt>
                <c:pt idx="87">
                  <c:v>14.108192072110564</c:v>
                </c:pt>
                <c:pt idx="88">
                  <c:v>14.175427265909891</c:v>
                </c:pt>
                <c:pt idx="89">
                  <c:v>14.243540012755242</c:v>
                </c:pt>
                <c:pt idx="90">
                  <c:v>14.312341196313561</c:v>
                </c:pt>
                <c:pt idx="91">
                  <c:v>14.381624713662962</c:v>
                </c:pt>
                <c:pt idx="92">
                  <c:v>14.451043367697482</c:v>
                </c:pt>
                <c:pt idx="93">
                  <c:v>14.520237960137834</c:v>
                </c:pt>
                <c:pt idx="94">
                  <c:v>14.58879166154831</c:v>
                </c:pt>
                <c:pt idx="95">
                  <c:v>14.6560084523801</c:v>
                </c:pt>
                <c:pt idx="96">
                  <c:v>14.720922857980753</c:v>
                </c:pt>
                <c:pt idx="97">
                  <c:v>14.782314055298594</c:v>
                </c:pt>
                <c:pt idx="98">
                  <c:v>14.838176437694473</c:v>
                </c:pt>
                <c:pt idx="99">
                  <c:v>14.885981155972337</c:v>
                </c:pt>
                <c:pt idx="100">
                  <c:v>14.92295418153787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0F-4E49-A0D2-A5E7CB583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885792"/>
        <c:axId val="640882656"/>
      </c:scatterChart>
      <c:valAx>
        <c:axId val="64088579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82656"/>
        <c:crosses val="autoZero"/>
        <c:crossBetween val="midCat"/>
      </c:valAx>
      <c:valAx>
        <c:axId val="64088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85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672200349956255"/>
          <c:y val="0.54708260425780098"/>
          <c:w val="0.26780664916885388"/>
          <c:h val="0.212212744240303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66141732283455E-2"/>
          <c:y val="8.7060367454068241E-2"/>
          <c:w val="0.8745085301837271"/>
          <c:h val="0.81148877223680371"/>
        </c:manualLayout>
      </c:layout>
      <c:scatterChart>
        <c:scatterStyle val="lineMarker"/>
        <c:varyColors val="0"/>
        <c:ser>
          <c:idx val="0"/>
          <c:order val="0"/>
          <c:tx>
            <c:v>Banga et al.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'Example 8'!$O$84:$O$112</c:f>
              <c:numCache>
                <c:formatCode>General</c:formatCode>
                <c:ptCount val="29"/>
                <c:pt idx="0">
                  <c:v>0</c:v>
                </c:pt>
                <c:pt idx="1">
                  <c:v>1.6855524079320101</c:v>
                </c:pt>
                <c:pt idx="2">
                  <c:v>2.9745042492917801</c:v>
                </c:pt>
                <c:pt idx="3">
                  <c:v>4.26345609065155</c:v>
                </c:pt>
                <c:pt idx="4">
                  <c:v>5.4532577903682702</c:v>
                </c:pt>
                <c:pt idx="5">
                  <c:v>6.6430594900849798</c:v>
                </c:pt>
                <c:pt idx="6">
                  <c:v>8.0311614730878098</c:v>
                </c:pt>
                <c:pt idx="7">
                  <c:v>9.3201133144475907</c:v>
                </c:pt>
                <c:pt idx="8">
                  <c:v>11.0056657223796</c:v>
                </c:pt>
                <c:pt idx="9">
                  <c:v>12.096317280453199</c:v>
                </c:pt>
                <c:pt idx="10">
                  <c:v>12.7903682719546</c:v>
                </c:pt>
                <c:pt idx="11">
                  <c:v>14.178470254957499</c:v>
                </c:pt>
                <c:pt idx="12">
                  <c:v>16.458923512747798</c:v>
                </c:pt>
                <c:pt idx="13">
                  <c:v>19.1359773371104</c:v>
                </c:pt>
                <c:pt idx="14">
                  <c:v>22.110481586402202</c:v>
                </c:pt>
                <c:pt idx="15">
                  <c:v>24.093484419263401</c:v>
                </c:pt>
                <c:pt idx="16">
                  <c:v>27.167138810198299</c:v>
                </c:pt>
                <c:pt idx="17">
                  <c:v>30.141643059490001</c:v>
                </c:pt>
                <c:pt idx="18">
                  <c:v>33.3144475920679</c:v>
                </c:pt>
                <c:pt idx="19">
                  <c:v>37.082152974504197</c:v>
                </c:pt>
                <c:pt idx="20">
                  <c:v>39.957507082152901</c:v>
                </c:pt>
                <c:pt idx="21">
                  <c:v>43.031161473087799</c:v>
                </c:pt>
                <c:pt idx="22">
                  <c:v>46.203966005665698</c:v>
                </c:pt>
                <c:pt idx="23">
                  <c:v>49.079320113314402</c:v>
                </c:pt>
                <c:pt idx="24">
                  <c:v>52.0538243626062</c:v>
                </c:pt>
                <c:pt idx="25">
                  <c:v>55.028328611897997</c:v>
                </c:pt>
                <c:pt idx="26">
                  <c:v>58.002832861189802</c:v>
                </c:pt>
                <c:pt idx="27">
                  <c:v>59.985835694050998</c:v>
                </c:pt>
                <c:pt idx="28">
                  <c:v>60.779036827195398</c:v>
                </c:pt>
              </c:numCache>
            </c:numRef>
          </c:xVal>
          <c:yVal>
            <c:numRef>
              <c:f>'Example 8'!$P$84:$P$112</c:f>
              <c:numCache>
                <c:formatCode>General</c:formatCode>
                <c:ptCount val="29"/>
                <c:pt idx="0">
                  <c:v>150.089766606822</c:v>
                </c:pt>
                <c:pt idx="1">
                  <c:v>141.104459849151</c:v>
                </c:pt>
                <c:pt idx="2">
                  <c:v>131.043988180306</c:v>
                </c:pt>
                <c:pt idx="3">
                  <c:v>117.75191866585899</c:v>
                </c:pt>
                <c:pt idx="4">
                  <c:v>104.460357744086</c:v>
                </c:pt>
                <c:pt idx="5">
                  <c:v>90.091597540445804</c:v>
                </c:pt>
                <c:pt idx="6">
                  <c:v>72.490222305857401</c:v>
                </c:pt>
                <c:pt idx="7">
                  <c:v>55.607488518520398</c:v>
                </c:pt>
                <c:pt idx="8">
                  <c:v>34.413923233021798</c:v>
                </c:pt>
                <c:pt idx="9">
                  <c:v>20.404738049343599</c:v>
                </c:pt>
                <c:pt idx="10">
                  <c:v>10.347317936537699</c:v>
                </c:pt>
                <c:pt idx="11">
                  <c:v>9.2629983572456602</c:v>
                </c:pt>
                <c:pt idx="12">
                  <c:v>9.2513007257617499</c:v>
                </c:pt>
                <c:pt idx="13">
                  <c:v>9.9557015781630493</c:v>
                </c:pt>
                <c:pt idx="14">
                  <c:v>11.0176430798337</c:v>
                </c:pt>
                <c:pt idx="15">
                  <c:v>10.648404799080399</c:v>
                </c:pt>
                <c:pt idx="16">
                  <c:v>10.2735719989217</c:v>
                </c:pt>
                <c:pt idx="17">
                  <c:v>9.5401813641472497</c:v>
                </c:pt>
                <c:pt idx="18">
                  <c:v>9.5239063986043906</c:v>
                </c:pt>
                <c:pt idx="19">
                  <c:v>10.5817791588894</c:v>
                </c:pt>
                <c:pt idx="20">
                  <c:v>10.926096398655201</c:v>
                </c:pt>
                <c:pt idx="21">
                  <c:v>9.8331307439185007</c:v>
                </c:pt>
                <c:pt idx="22">
                  <c:v>9.4577893510865998</c:v>
                </c:pt>
                <c:pt idx="23">
                  <c:v>9.8021065908524392</c:v>
                </c:pt>
                <c:pt idx="24">
                  <c:v>10.5049816652341</c:v>
                </c:pt>
                <c:pt idx="25">
                  <c:v>10.4897238850377</c:v>
                </c:pt>
                <c:pt idx="26">
                  <c:v>10.115399677552199</c:v>
                </c:pt>
                <c:pt idx="27">
                  <c:v>7.9508292603536797</c:v>
                </c:pt>
                <c:pt idx="28">
                  <c:v>1.8426312550541499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91-4DAC-9476-9FEEAE1D9EB4}"/>
            </c:ext>
          </c:extLst>
        </c:ser>
        <c:ser>
          <c:idx val="1"/>
          <c:order val="1"/>
          <c:tx>
            <c:v>x_2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'Example 8'!$D$2:$D$102</c:f>
              <c:numCache>
                <c:formatCode>General</c:formatCode>
                <c:ptCount val="101"/>
                <c:pt idx="0">
                  <c:v>0</c:v>
                </c:pt>
                <c:pt idx="1">
                  <c:v>0.6168021663290949</c:v>
                </c:pt>
                <c:pt idx="2">
                  <c:v>1.2336043326581898</c:v>
                </c:pt>
                <c:pt idx="3">
                  <c:v>1.8504064989872848</c:v>
                </c:pt>
                <c:pt idx="4">
                  <c:v>2.4672086653163796</c:v>
                </c:pt>
                <c:pt idx="5">
                  <c:v>3.0840108316454744</c:v>
                </c:pt>
                <c:pt idx="6">
                  <c:v>3.7008129979745692</c:v>
                </c:pt>
                <c:pt idx="7">
                  <c:v>4.317615164303664</c:v>
                </c:pt>
                <c:pt idx="8">
                  <c:v>4.9344173306327592</c:v>
                </c:pt>
                <c:pt idx="9">
                  <c:v>5.5512194969618545</c:v>
                </c:pt>
                <c:pt idx="10">
                  <c:v>6.1680216632909497</c:v>
                </c:pt>
                <c:pt idx="11">
                  <c:v>6.7848238296200449</c:v>
                </c:pt>
                <c:pt idx="12">
                  <c:v>7.4016259959491402</c:v>
                </c:pt>
                <c:pt idx="13">
                  <c:v>8.0184281622782354</c:v>
                </c:pt>
                <c:pt idx="14">
                  <c:v>8.6352303286073298</c:v>
                </c:pt>
                <c:pt idx="15">
                  <c:v>9.2520324949364241</c:v>
                </c:pt>
                <c:pt idx="16">
                  <c:v>9.8688346612655184</c:v>
                </c:pt>
                <c:pt idx="17">
                  <c:v>10.485636827594613</c:v>
                </c:pt>
                <c:pt idx="18">
                  <c:v>11.102438993923707</c:v>
                </c:pt>
                <c:pt idx="19">
                  <c:v>11.719241160252801</c:v>
                </c:pt>
                <c:pt idx="20">
                  <c:v>12.336043326581896</c:v>
                </c:pt>
                <c:pt idx="21">
                  <c:v>12.95284549291099</c:v>
                </c:pt>
                <c:pt idx="22">
                  <c:v>13.569647659240085</c:v>
                </c:pt>
                <c:pt idx="23">
                  <c:v>14.186449825569179</c:v>
                </c:pt>
                <c:pt idx="24">
                  <c:v>14.803251991898273</c:v>
                </c:pt>
                <c:pt idx="25">
                  <c:v>15.420054158227368</c:v>
                </c:pt>
                <c:pt idx="26">
                  <c:v>16.036856324556464</c:v>
                </c:pt>
                <c:pt idx="27">
                  <c:v>16.653658490885558</c:v>
                </c:pt>
                <c:pt idx="28">
                  <c:v>17.270460657214652</c:v>
                </c:pt>
                <c:pt idx="29">
                  <c:v>17.887262823543747</c:v>
                </c:pt>
                <c:pt idx="30">
                  <c:v>18.504064989872841</c:v>
                </c:pt>
                <c:pt idx="31">
                  <c:v>19.120867156201935</c:v>
                </c:pt>
                <c:pt idx="32">
                  <c:v>19.73766932253103</c:v>
                </c:pt>
                <c:pt idx="33">
                  <c:v>20.354471488860124</c:v>
                </c:pt>
                <c:pt idx="34">
                  <c:v>20.971273655189218</c:v>
                </c:pt>
                <c:pt idx="35">
                  <c:v>21.588075821518313</c:v>
                </c:pt>
                <c:pt idx="36">
                  <c:v>22.204877987847407</c:v>
                </c:pt>
                <c:pt idx="37">
                  <c:v>22.821680154176502</c:v>
                </c:pt>
                <c:pt idx="38">
                  <c:v>23.438482320505596</c:v>
                </c:pt>
                <c:pt idx="39">
                  <c:v>24.05528448683469</c:v>
                </c:pt>
                <c:pt idx="40">
                  <c:v>24.672086653163785</c:v>
                </c:pt>
                <c:pt idx="41">
                  <c:v>25.288888819492879</c:v>
                </c:pt>
                <c:pt idx="42">
                  <c:v>25.905690985821973</c:v>
                </c:pt>
                <c:pt idx="43">
                  <c:v>26.522493152151068</c:v>
                </c:pt>
                <c:pt idx="44">
                  <c:v>27.139295318480162</c:v>
                </c:pt>
                <c:pt idx="45">
                  <c:v>27.756097484809256</c:v>
                </c:pt>
                <c:pt idx="46">
                  <c:v>28.372899651138351</c:v>
                </c:pt>
                <c:pt idx="47">
                  <c:v>28.989701817467445</c:v>
                </c:pt>
                <c:pt idx="48">
                  <c:v>29.606503983796539</c:v>
                </c:pt>
                <c:pt idx="49">
                  <c:v>30.223306150125634</c:v>
                </c:pt>
                <c:pt idx="50">
                  <c:v>30.840108316454728</c:v>
                </c:pt>
                <c:pt idx="51">
                  <c:v>31.456910482783822</c:v>
                </c:pt>
                <c:pt idx="52">
                  <c:v>32.07371264911292</c:v>
                </c:pt>
                <c:pt idx="53">
                  <c:v>32.690514815442015</c:v>
                </c:pt>
                <c:pt idx="54">
                  <c:v>33.307316981771109</c:v>
                </c:pt>
                <c:pt idx="55">
                  <c:v>33.924119148100203</c:v>
                </c:pt>
                <c:pt idx="56">
                  <c:v>34.540921314429298</c:v>
                </c:pt>
                <c:pt idx="57">
                  <c:v>35.157723480758392</c:v>
                </c:pt>
                <c:pt idx="58">
                  <c:v>35.774525647087486</c:v>
                </c:pt>
                <c:pt idx="59">
                  <c:v>36.391327813416581</c:v>
                </c:pt>
                <c:pt idx="60">
                  <c:v>37.008129979745675</c:v>
                </c:pt>
                <c:pt idx="61">
                  <c:v>37.624932146074769</c:v>
                </c:pt>
                <c:pt idx="62">
                  <c:v>38.241734312403864</c:v>
                </c:pt>
                <c:pt idx="63">
                  <c:v>38.858536478732958</c:v>
                </c:pt>
                <c:pt idx="64">
                  <c:v>39.475338645062052</c:v>
                </c:pt>
                <c:pt idx="65">
                  <c:v>40.092140811391147</c:v>
                </c:pt>
                <c:pt idx="66">
                  <c:v>40.708942977720241</c:v>
                </c:pt>
                <c:pt idx="67">
                  <c:v>41.325745144049336</c:v>
                </c:pt>
                <c:pt idx="68">
                  <c:v>41.94254731037843</c:v>
                </c:pt>
                <c:pt idx="69">
                  <c:v>42.559349476707524</c:v>
                </c:pt>
                <c:pt idx="70">
                  <c:v>43.176151643036619</c:v>
                </c:pt>
                <c:pt idx="71">
                  <c:v>43.792953809365713</c:v>
                </c:pt>
                <c:pt idx="72">
                  <c:v>44.409755975694807</c:v>
                </c:pt>
                <c:pt idx="73">
                  <c:v>45.026558142023902</c:v>
                </c:pt>
                <c:pt idx="74">
                  <c:v>45.643360308352996</c:v>
                </c:pt>
                <c:pt idx="75">
                  <c:v>46.26016247468209</c:v>
                </c:pt>
                <c:pt idx="76">
                  <c:v>46.876964641011185</c:v>
                </c:pt>
                <c:pt idx="77">
                  <c:v>47.493766807340279</c:v>
                </c:pt>
                <c:pt idx="78">
                  <c:v>48.110568973669373</c:v>
                </c:pt>
                <c:pt idx="79">
                  <c:v>48.727371139998468</c:v>
                </c:pt>
                <c:pt idx="80">
                  <c:v>49.344173306327562</c:v>
                </c:pt>
                <c:pt idx="81">
                  <c:v>49.960975472656656</c:v>
                </c:pt>
                <c:pt idx="82">
                  <c:v>50.577777638985751</c:v>
                </c:pt>
                <c:pt idx="83">
                  <c:v>51.194579805314845</c:v>
                </c:pt>
                <c:pt idx="84">
                  <c:v>51.811381971643939</c:v>
                </c:pt>
                <c:pt idx="85">
                  <c:v>52.428184137973034</c:v>
                </c:pt>
                <c:pt idx="86">
                  <c:v>53.044986304302128</c:v>
                </c:pt>
                <c:pt idx="87">
                  <c:v>53.661788470631222</c:v>
                </c:pt>
                <c:pt idx="88">
                  <c:v>54.278590636960317</c:v>
                </c:pt>
                <c:pt idx="89">
                  <c:v>54.895392803289411</c:v>
                </c:pt>
                <c:pt idx="90">
                  <c:v>55.512194969618506</c:v>
                </c:pt>
                <c:pt idx="91">
                  <c:v>56.1289971359476</c:v>
                </c:pt>
                <c:pt idx="92">
                  <c:v>56.745799302276694</c:v>
                </c:pt>
                <c:pt idx="93">
                  <c:v>57.362601468605789</c:v>
                </c:pt>
                <c:pt idx="94">
                  <c:v>57.979403634934883</c:v>
                </c:pt>
                <c:pt idx="95">
                  <c:v>58.596205801263977</c:v>
                </c:pt>
                <c:pt idx="96">
                  <c:v>59.213007967593072</c:v>
                </c:pt>
                <c:pt idx="97">
                  <c:v>59.829810133922166</c:v>
                </c:pt>
                <c:pt idx="98">
                  <c:v>60.44661230025126</c:v>
                </c:pt>
                <c:pt idx="99">
                  <c:v>61.063414466580355</c:v>
                </c:pt>
                <c:pt idx="100">
                  <c:v>61.680216632909492</c:v>
                </c:pt>
              </c:numCache>
            </c:numRef>
          </c:xVal>
          <c:yVal>
            <c:numRef>
              <c:f>'Example 8'!$F$2:$F$102</c:f>
              <c:numCache>
                <c:formatCode>General</c:formatCode>
                <c:ptCount val="101"/>
                <c:pt idx="0">
                  <c:v>150</c:v>
                </c:pt>
                <c:pt idx="1">
                  <c:v>147.13581909892247</c:v>
                </c:pt>
                <c:pt idx="2">
                  <c:v>143.50909392993162</c:v>
                </c:pt>
                <c:pt idx="3">
                  <c:v>139.05313168101733</c:v>
                </c:pt>
                <c:pt idx="4">
                  <c:v>133.74614037497733</c:v>
                </c:pt>
                <c:pt idx="5">
                  <c:v>127.61820424531898</c:v>
                </c:pt>
                <c:pt idx="6">
                  <c:v>120.74817165506296</c:v>
                </c:pt>
                <c:pt idx="7">
                  <c:v>113.25878460645109</c:v>
                </c:pt>
                <c:pt idx="8">
                  <c:v>105.29653644067523</c:v>
                </c:pt>
                <c:pt idx="9">
                  <c:v>97.019299712637022</c:v>
                </c:pt>
                <c:pt idx="10">
                  <c:v>88.584312000845358</c:v>
                </c:pt>
                <c:pt idx="11">
                  <c:v>80.135791853028849</c:v>
                </c:pt>
                <c:pt idx="12">
                  <c:v>71.812520106894638</c:v>
                </c:pt>
                <c:pt idx="13">
                  <c:v>63.726234392165004</c:v>
                </c:pt>
                <c:pt idx="14">
                  <c:v>55.976984935306028</c:v>
                </c:pt>
                <c:pt idx="15">
                  <c:v>48.658386901490523</c:v>
                </c:pt>
                <c:pt idx="16">
                  <c:v>41.830933550370716</c:v>
                </c:pt>
                <c:pt idx="17">
                  <c:v>35.546096271432774</c:v>
                </c:pt>
                <c:pt idx="18">
                  <c:v>29.846265534728097</c:v>
                </c:pt>
                <c:pt idx="19">
                  <c:v>24.754791663501436</c:v>
                </c:pt>
                <c:pt idx="20">
                  <c:v>20.275248058633174</c:v>
                </c:pt>
                <c:pt idx="21">
                  <c:v>16.407834136524745</c:v>
                </c:pt>
                <c:pt idx="22">
                  <c:v>13.14169603832099</c:v>
                </c:pt>
                <c:pt idx="23">
                  <c:v>10.450916413563974</c:v>
                </c:pt>
                <c:pt idx="24">
                  <c:v>8.3070579853993234</c:v>
                </c:pt>
                <c:pt idx="25">
                  <c:v>6.6770726478087354</c:v>
                </c:pt>
                <c:pt idx="26">
                  <c:v>5.516915388556983</c:v>
                </c:pt>
                <c:pt idx="27">
                  <c:v>4.7778724837870907</c:v>
                </c:pt>
                <c:pt idx="28">
                  <c:v>4.4020011411787543</c:v>
                </c:pt>
                <c:pt idx="29">
                  <c:v>4.3267554046235324</c:v>
                </c:pt>
                <c:pt idx="30">
                  <c:v>4.491185559826727</c:v>
                </c:pt>
                <c:pt idx="31">
                  <c:v>4.8452001891999341</c:v>
                </c:pt>
                <c:pt idx="32">
                  <c:v>5.3470783308916294</c:v>
                </c:pt>
                <c:pt idx="33">
                  <c:v>5.9647645386428021</c:v>
                </c:pt>
                <c:pt idx="34">
                  <c:v>6.6715921869341921</c:v>
                </c:pt>
                <c:pt idx="35">
                  <c:v>7.446169315155327</c:v>
                </c:pt>
                <c:pt idx="36">
                  <c:v>8.2686768614894568</c:v>
                </c:pt>
                <c:pt idx="37">
                  <c:v>9.1230647978495423</c:v>
                </c:pt>
                <c:pt idx="38">
                  <c:v>9.9951706117967838</c:v>
                </c:pt>
                <c:pt idx="39">
                  <c:v>10.871490746032498</c:v>
                </c:pt>
                <c:pt idx="40">
                  <c:v>11.741534139304003</c:v>
                </c:pt>
                <c:pt idx="41">
                  <c:v>12.596590179909883</c:v>
                </c:pt>
                <c:pt idx="42">
                  <c:v>13.428589483222883</c:v>
                </c:pt>
                <c:pt idx="43">
                  <c:v>14.230051766298164</c:v>
                </c:pt>
                <c:pt idx="44">
                  <c:v>14.996410127496787</c:v>
                </c:pt>
                <c:pt idx="45">
                  <c:v>15.723689535724381</c:v>
                </c:pt>
                <c:pt idx="46">
                  <c:v>16.408294995859528</c:v>
                </c:pt>
                <c:pt idx="47">
                  <c:v>17.04692470283679</c:v>
                </c:pt>
                <c:pt idx="48">
                  <c:v>17.637828378315213</c:v>
                </c:pt>
                <c:pt idx="49">
                  <c:v>18.180202112642725</c:v>
                </c:pt>
                <c:pt idx="50">
                  <c:v>18.673241996167242</c:v>
                </c:pt>
                <c:pt idx="51">
                  <c:v>19.116386190623917</c:v>
                </c:pt>
                <c:pt idx="52">
                  <c:v>19.509262155351511</c:v>
                </c:pt>
                <c:pt idx="53">
                  <c:v>19.852033873407144</c:v>
                </c:pt>
                <c:pt idx="54">
                  <c:v>20.145535367577111</c:v>
                </c:pt>
                <c:pt idx="55">
                  <c:v>20.39060066064771</c:v>
                </c:pt>
                <c:pt idx="56">
                  <c:v>20.588063775405235</c:v>
                </c:pt>
                <c:pt idx="57">
                  <c:v>20.738761343644629</c:v>
                </c:pt>
                <c:pt idx="58">
                  <c:v>20.843790338291782</c:v>
                </c:pt>
                <c:pt idx="59">
                  <c:v>20.904250552143548</c:v>
                </c:pt>
                <c:pt idx="60">
                  <c:v>20.921454025421792</c:v>
                </c:pt>
                <c:pt idx="61">
                  <c:v>20.896712798348386</c:v>
                </c:pt>
                <c:pt idx="62">
                  <c:v>20.831338911145188</c:v>
                </c:pt>
                <c:pt idx="63">
                  <c:v>20.726644404034069</c:v>
                </c:pt>
                <c:pt idx="64">
                  <c:v>20.583941317236892</c:v>
                </c:pt>
                <c:pt idx="65">
                  <c:v>20.40454169097552</c:v>
                </c:pt>
                <c:pt idx="66">
                  <c:v>20.189206956859469</c:v>
                </c:pt>
                <c:pt idx="67">
                  <c:v>19.939385241435108</c:v>
                </c:pt>
                <c:pt idx="68">
                  <c:v>19.657373358680847</c:v>
                </c:pt>
                <c:pt idx="69">
                  <c:v>19.344269205640209</c:v>
                </c:pt>
                <c:pt idx="70">
                  <c:v>19.001170679356722</c:v>
                </c:pt>
                <c:pt idx="71">
                  <c:v>18.629175676873903</c:v>
                </c:pt>
                <c:pt idx="72">
                  <c:v>18.22938209523528</c:v>
                </c:pt>
                <c:pt idx="73">
                  <c:v>17.802887831484377</c:v>
                </c:pt>
                <c:pt idx="74">
                  <c:v>17.350790782664717</c:v>
                </c:pt>
                <c:pt idx="75">
                  <c:v>16.87418884581982</c:v>
                </c:pt>
                <c:pt idx="76">
                  <c:v>16.374179917993214</c:v>
                </c:pt>
                <c:pt idx="77">
                  <c:v>15.851861896228419</c:v>
                </c:pt>
                <c:pt idx="78">
                  <c:v>15.308332677568963</c:v>
                </c:pt>
                <c:pt idx="79">
                  <c:v>14.744690159058369</c:v>
                </c:pt>
                <c:pt idx="80">
                  <c:v>14.162032237740156</c:v>
                </c:pt>
                <c:pt idx="81">
                  <c:v>13.561456810657853</c:v>
                </c:pt>
                <c:pt idx="82">
                  <c:v>12.944154724812529</c:v>
                </c:pt>
                <c:pt idx="83">
                  <c:v>12.311154379618719</c:v>
                </c:pt>
                <c:pt idx="84">
                  <c:v>11.663133300883604</c:v>
                </c:pt>
                <c:pt idx="85">
                  <c:v>11.001504801757559</c:v>
                </c:pt>
                <c:pt idx="86">
                  <c:v>10.32768219539096</c:v>
                </c:pt>
                <c:pt idx="87">
                  <c:v>9.6430787949341799</c:v>
                </c:pt>
                <c:pt idx="88">
                  <c:v>8.9491079135375973</c:v>
                </c:pt>
                <c:pt idx="89">
                  <c:v>8.2472108701415436</c:v>
                </c:pt>
                <c:pt idx="90">
                  <c:v>7.5392369171131257</c:v>
                </c:pt>
                <c:pt idx="91">
                  <c:v>6.8272094252700892</c:v>
                </c:pt>
                <c:pt idx="92">
                  <c:v>6.1145654486933791</c:v>
                </c:pt>
                <c:pt idx="93">
                  <c:v>5.4048621354939357</c:v>
                </c:pt>
                <c:pt idx="94">
                  <c:v>4.7022344287058093</c:v>
                </c:pt>
                <c:pt idx="95">
                  <c:v>4.0136121114928498</c:v>
                </c:pt>
                <c:pt idx="96">
                  <c:v>3.3486209529001663</c:v>
                </c:pt>
                <c:pt idx="97">
                  <c:v>2.719441252839506</c:v>
                </c:pt>
                <c:pt idx="98">
                  <c:v>2.1461032184389697</c:v>
                </c:pt>
                <c:pt idx="99">
                  <c:v>1.653870460223261</c:v>
                </c:pt>
                <c:pt idx="100">
                  <c:v>1.2704599122336002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91-4DAC-9476-9FEEAE1D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892064"/>
        <c:axId val="640883832"/>
      </c:scatterChart>
      <c:valAx>
        <c:axId val="640892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83832"/>
        <c:crosses val="autoZero"/>
        <c:crossBetween val="midCat"/>
      </c:valAx>
      <c:valAx>
        <c:axId val="640883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92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783311461067358"/>
          <c:y val="0.38504556722076405"/>
          <c:w val="0.26780664916885388"/>
          <c:h val="0.212212744240303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66141732283469E-2"/>
          <c:y val="6.8541848935549723E-2"/>
          <c:w val="0.87211942257217823"/>
          <c:h val="0.80685914260717395"/>
        </c:manualLayout>
      </c:layout>
      <c:scatterChart>
        <c:scatterStyle val="lineMarker"/>
        <c:varyColors val="0"/>
        <c:ser>
          <c:idx val="0"/>
          <c:order val="0"/>
          <c:tx>
            <c:v>Banga et al.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'Example 8'!$R$84:$R$111</c:f>
              <c:numCache>
                <c:formatCode>General</c:formatCode>
                <c:ptCount val="28"/>
                <c:pt idx="0">
                  <c:v>-9.9150141643059506E-2</c:v>
                </c:pt>
                <c:pt idx="1">
                  <c:v>2.8753541076487199</c:v>
                </c:pt>
                <c:pt idx="2">
                  <c:v>4.5609065155807302</c:v>
                </c:pt>
                <c:pt idx="3">
                  <c:v>6.7422096317280404</c:v>
                </c:pt>
                <c:pt idx="4">
                  <c:v>8.0311614730878098</c:v>
                </c:pt>
                <c:pt idx="5">
                  <c:v>9.3201133144475907</c:v>
                </c:pt>
                <c:pt idx="6">
                  <c:v>10.609065155807301</c:v>
                </c:pt>
                <c:pt idx="7">
                  <c:v>11.6005665722379</c:v>
                </c:pt>
                <c:pt idx="8">
                  <c:v>12.691218130311601</c:v>
                </c:pt>
                <c:pt idx="9">
                  <c:v>14.6742209631728</c:v>
                </c:pt>
                <c:pt idx="10">
                  <c:v>17.152974504249201</c:v>
                </c:pt>
                <c:pt idx="11">
                  <c:v>19.730878186968798</c:v>
                </c:pt>
                <c:pt idx="12">
                  <c:v>22.3087818696883</c:v>
                </c:pt>
                <c:pt idx="13">
                  <c:v>24.985835694050898</c:v>
                </c:pt>
                <c:pt idx="14">
                  <c:v>27.464589235127399</c:v>
                </c:pt>
                <c:pt idx="15">
                  <c:v>30.240793201133101</c:v>
                </c:pt>
                <c:pt idx="16">
                  <c:v>32.818696883852702</c:v>
                </c:pt>
                <c:pt idx="17">
                  <c:v>35.396600566572197</c:v>
                </c:pt>
                <c:pt idx="18">
                  <c:v>38.866855524079298</c:v>
                </c:pt>
                <c:pt idx="19">
                  <c:v>41.5439093484419</c:v>
                </c:pt>
                <c:pt idx="20">
                  <c:v>44.419263456090597</c:v>
                </c:pt>
                <c:pt idx="21">
                  <c:v>48.286118980169903</c:v>
                </c:pt>
                <c:pt idx="22">
                  <c:v>51.558073654390903</c:v>
                </c:pt>
                <c:pt idx="23">
                  <c:v>54.433427762039599</c:v>
                </c:pt>
                <c:pt idx="24">
                  <c:v>56.813031161473099</c:v>
                </c:pt>
                <c:pt idx="25">
                  <c:v>58.895184135977303</c:v>
                </c:pt>
                <c:pt idx="26">
                  <c:v>60.283286118980101</c:v>
                </c:pt>
                <c:pt idx="27">
                  <c:v>61.076487252124601</c:v>
                </c:pt>
              </c:numCache>
            </c:numRef>
          </c:xVal>
          <c:yVal>
            <c:numRef>
              <c:f>'Example 8'!$S$84:$S$111</c:f>
              <c:numCache>
                <c:formatCode>General</c:formatCode>
                <c:ptCount val="28"/>
                <c:pt idx="0">
                  <c:v>5.0859267321357005E-4</c:v>
                </c:pt>
                <c:pt idx="1">
                  <c:v>5.37124722181255</c:v>
                </c:pt>
                <c:pt idx="2">
                  <c:v>10.748597555703601</c:v>
                </c:pt>
                <c:pt idx="3">
                  <c:v>20.791268480986201</c:v>
                </c:pt>
                <c:pt idx="4">
                  <c:v>29.043184603882501</c:v>
                </c:pt>
                <c:pt idx="5">
                  <c:v>37.295100726778898</c:v>
                </c:pt>
                <c:pt idx="6">
                  <c:v>46.983282558831398</c:v>
                </c:pt>
                <c:pt idx="7">
                  <c:v>54.159525177880198</c:v>
                </c:pt>
                <c:pt idx="8">
                  <c:v>61.694325631544899</c:v>
                </c:pt>
                <c:pt idx="9">
                  <c:v>67.788283041994404</c:v>
                </c:pt>
                <c:pt idx="10">
                  <c:v>72.084365352632702</c:v>
                </c:pt>
                <c:pt idx="11">
                  <c:v>75.302739788730605</c:v>
                </c:pt>
                <c:pt idx="12">
                  <c:v>78.162047797539401</c:v>
                </c:pt>
                <c:pt idx="13">
                  <c:v>80.661780786385904</c:v>
                </c:pt>
                <c:pt idx="14">
                  <c:v>83.521597387867999</c:v>
                </c:pt>
                <c:pt idx="15">
                  <c:v>86.020821784041303</c:v>
                </c:pt>
                <c:pt idx="16">
                  <c:v>87.443864083693995</c:v>
                </c:pt>
                <c:pt idx="17">
                  <c:v>88.866906383346603</c:v>
                </c:pt>
                <c:pt idx="18">
                  <c:v>90.644437776229296</c:v>
                </c:pt>
                <c:pt idx="19">
                  <c:v>91.707905055919696</c:v>
                </c:pt>
                <c:pt idx="20">
                  <c:v>93.488488004841798</c:v>
                </c:pt>
                <c:pt idx="21">
                  <c:v>94.904918599742601</c:v>
                </c:pt>
                <c:pt idx="22">
                  <c:v>95.247201468815604</c:v>
                </c:pt>
                <c:pt idx="23">
                  <c:v>95.950585135870497</c:v>
                </c:pt>
                <c:pt idx="24">
                  <c:v>96.656511766291402</c:v>
                </c:pt>
                <c:pt idx="25">
                  <c:v>97.363964174732004</c:v>
                </c:pt>
                <c:pt idx="26">
                  <c:v>101.665641004775</c:v>
                </c:pt>
                <c:pt idx="27">
                  <c:v>104.893170108991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D0-4F0B-8A63-05A2FE117557}"/>
            </c:ext>
          </c:extLst>
        </c:ser>
        <c:ser>
          <c:idx val="1"/>
          <c:order val="1"/>
          <c:tx>
            <c:v>x_3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'Example 8'!$D$2:$D$102</c:f>
              <c:numCache>
                <c:formatCode>General</c:formatCode>
                <c:ptCount val="101"/>
                <c:pt idx="0">
                  <c:v>0</c:v>
                </c:pt>
                <c:pt idx="1">
                  <c:v>0.6168021663290949</c:v>
                </c:pt>
                <c:pt idx="2">
                  <c:v>1.2336043326581898</c:v>
                </c:pt>
                <c:pt idx="3">
                  <c:v>1.8504064989872848</c:v>
                </c:pt>
                <c:pt idx="4">
                  <c:v>2.4672086653163796</c:v>
                </c:pt>
                <c:pt idx="5">
                  <c:v>3.0840108316454744</c:v>
                </c:pt>
                <c:pt idx="6">
                  <c:v>3.7008129979745692</c:v>
                </c:pt>
                <c:pt idx="7">
                  <c:v>4.317615164303664</c:v>
                </c:pt>
                <c:pt idx="8">
                  <c:v>4.9344173306327592</c:v>
                </c:pt>
                <c:pt idx="9">
                  <c:v>5.5512194969618545</c:v>
                </c:pt>
                <c:pt idx="10">
                  <c:v>6.1680216632909497</c:v>
                </c:pt>
                <c:pt idx="11">
                  <c:v>6.7848238296200449</c:v>
                </c:pt>
                <c:pt idx="12">
                  <c:v>7.4016259959491402</c:v>
                </c:pt>
                <c:pt idx="13">
                  <c:v>8.0184281622782354</c:v>
                </c:pt>
                <c:pt idx="14">
                  <c:v>8.6352303286073298</c:v>
                </c:pt>
                <c:pt idx="15">
                  <c:v>9.2520324949364241</c:v>
                </c:pt>
                <c:pt idx="16">
                  <c:v>9.8688346612655184</c:v>
                </c:pt>
                <c:pt idx="17">
                  <c:v>10.485636827594613</c:v>
                </c:pt>
                <c:pt idx="18">
                  <c:v>11.102438993923707</c:v>
                </c:pt>
                <c:pt idx="19">
                  <c:v>11.719241160252801</c:v>
                </c:pt>
                <c:pt idx="20">
                  <c:v>12.336043326581896</c:v>
                </c:pt>
                <c:pt idx="21">
                  <c:v>12.95284549291099</c:v>
                </c:pt>
                <c:pt idx="22">
                  <c:v>13.569647659240085</c:v>
                </c:pt>
                <c:pt idx="23">
                  <c:v>14.186449825569179</c:v>
                </c:pt>
                <c:pt idx="24">
                  <c:v>14.803251991898273</c:v>
                </c:pt>
                <c:pt idx="25">
                  <c:v>15.420054158227368</c:v>
                </c:pt>
                <c:pt idx="26">
                  <c:v>16.036856324556464</c:v>
                </c:pt>
                <c:pt idx="27">
                  <c:v>16.653658490885558</c:v>
                </c:pt>
                <c:pt idx="28">
                  <c:v>17.270460657214652</c:v>
                </c:pt>
                <c:pt idx="29">
                  <c:v>17.887262823543747</c:v>
                </c:pt>
                <c:pt idx="30">
                  <c:v>18.504064989872841</c:v>
                </c:pt>
                <c:pt idx="31">
                  <c:v>19.120867156201935</c:v>
                </c:pt>
                <c:pt idx="32">
                  <c:v>19.73766932253103</c:v>
                </c:pt>
                <c:pt idx="33">
                  <c:v>20.354471488860124</c:v>
                </c:pt>
                <c:pt idx="34">
                  <c:v>20.971273655189218</c:v>
                </c:pt>
                <c:pt idx="35">
                  <c:v>21.588075821518313</c:v>
                </c:pt>
                <c:pt idx="36">
                  <c:v>22.204877987847407</c:v>
                </c:pt>
                <c:pt idx="37">
                  <c:v>22.821680154176502</c:v>
                </c:pt>
                <c:pt idx="38">
                  <c:v>23.438482320505596</c:v>
                </c:pt>
                <c:pt idx="39">
                  <c:v>24.05528448683469</c:v>
                </c:pt>
                <c:pt idx="40">
                  <c:v>24.672086653163785</c:v>
                </c:pt>
                <c:pt idx="41">
                  <c:v>25.288888819492879</c:v>
                </c:pt>
                <c:pt idx="42">
                  <c:v>25.905690985821973</c:v>
                </c:pt>
                <c:pt idx="43">
                  <c:v>26.522493152151068</c:v>
                </c:pt>
                <c:pt idx="44">
                  <c:v>27.139295318480162</c:v>
                </c:pt>
                <c:pt idx="45">
                  <c:v>27.756097484809256</c:v>
                </c:pt>
                <c:pt idx="46">
                  <c:v>28.372899651138351</c:v>
                </c:pt>
                <c:pt idx="47">
                  <c:v>28.989701817467445</c:v>
                </c:pt>
                <c:pt idx="48">
                  <c:v>29.606503983796539</c:v>
                </c:pt>
                <c:pt idx="49">
                  <c:v>30.223306150125634</c:v>
                </c:pt>
                <c:pt idx="50">
                  <c:v>30.840108316454728</c:v>
                </c:pt>
                <c:pt idx="51">
                  <c:v>31.456910482783822</c:v>
                </c:pt>
                <c:pt idx="52">
                  <c:v>32.07371264911292</c:v>
                </c:pt>
                <c:pt idx="53">
                  <c:v>32.690514815442015</c:v>
                </c:pt>
                <c:pt idx="54">
                  <c:v>33.307316981771109</c:v>
                </c:pt>
                <c:pt idx="55">
                  <c:v>33.924119148100203</c:v>
                </c:pt>
                <c:pt idx="56">
                  <c:v>34.540921314429298</c:v>
                </c:pt>
                <c:pt idx="57">
                  <c:v>35.157723480758392</c:v>
                </c:pt>
                <c:pt idx="58">
                  <c:v>35.774525647087486</c:v>
                </c:pt>
                <c:pt idx="59">
                  <c:v>36.391327813416581</c:v>
                </c:pt>
                <c:pt idx="60">
                  <c:v>37.008129979745675</c:v>
                </c:pt>
                <c:pt idx="61">
                  <c:v>37.624932146074769</c:v>
                </c:pt>
                <c:pt idx="62">
                  <c:v>38.241734312403864</c:v>
                </c:pt>
                <c:pt idx="63">
                  <c:v>38.858536478732958</c:v>
                </c:pt>
                <c:pt idx="64">
                  <c:v>39.475338645062052</c:v>
                </c:pt>
                <c:pt idx="65">
                  <c:v>40.092140811391147</c:v>
                </c:pt>
                <c:pt idx="66">
                  <c:v>40.708942977720241</c:v>
                </c:pt>
                <c:pt idx="67">
                  <c:v>41.325745144049336</c:v>
                </c:pt>
                <c:pt idx="68">
                  <c:v>41.94254731037843</c:v>
                </c:pt>
                <c:pt idx="69">
                  <c:v>42.559349476707524</c:v>
                </c:pt>
                <c:pt idx="70">
                  <c:v>43.176151643036619</c:v>
                </c:pt>
                <c:pt idx="71">
                  <c:v>43.792953809365713</c:v>
                </c:pt>
                <c:pt idx="72">
                  <c:v>44.409755975694807</c:v>
                </c:pt>
                <c:pt idx="73">
                  <c:v>45.026558142023902</c:v>
                </c:pt>
                <c:pt idx="74">
                  <c:v>45.643360308352996</c:v>
                </c:pt>
                <c:pt idx="75">
                  <c:v>46.26016247468209</c:v>
                </c:pt>
                <c:pt idx="76">
                  <c:v>46.876964641011185</c:v>
                </c:pt>
                <c:pt idx="77">
                  <c:v>47.493766807340279</c:v>
                </c:pt>
                <c:pt idx="78">
                  <c:v>48.110568973669373</c:v>
                </c:pt>
                <c:pt idx="79">
                  <c:v>48.727371139998468</c:v>
                </c:pt>
                <c:pt idx="80">
                  <c:v>49.344173306327562</c:v>
                </c:pt>
                <c:pt idx="81">
                  <c:v>49.960975472656656</c:v>
                </c:pt>
                <c:pt idx="82">
                  <c:v>50.577777638985751</c:v>
                </c:pt>
                <c:pt idx="83">
                  <c:v>51.194579805314845</c:v>
                </c:pt>
                <c:pt idx="84">
                  <c:v>51.811381971643939</c:v>
                </c:pt>
                <c:pt idx="85">
                  <c:v>52.428184137973034</c:v>
                </c:pt>
                <c:pt idx="86">
                  <c:v>53.044986304302128</c:v>
                </c:pt>
                <c:pt idx="87">
                  <c:v>53.661788470631222</c:v>
                </c:pt>
                <c:pt idx="88">
                  <c:v>54.278590636960317</c:v>
                </c:pt>
                <c:pt idx="89">
                  <c:v>54.895392803289411</c:v>
                </c:pt>
                <c:pt idx="90">
                  <c:v>55.512194969618506</c:v>
                </c:pt>
                <c:pt idx="91">
                  <c:v>56.1289971359476</c:v>
                </c:pt>
                <c:pt idx="92">
                  <c:v>56.745799302276694</c:v>
                </c:pt>
                <c:pt idx="93">
                  <c:v>57.362601468605789</c:v>
                </c:pt>
                <c:pt idx="94">
                  <c:v>57.979403634934883</c:v>
                </c:pt>
                <c:pt idx="95">
                  <c:v>58.596205801263977</c:v>
                </c:pt>
                <c:pt idx="96">
                  <c:v>59.213007967593072</c:v>
                </c:pt>
                <c:pt idx="97">
                  <c:v>59.829810133922166</c:v>
                </c:pt>
                <c:pt idx="98">
                  <c:v>60.44661230025126</c:v>
                </c:pt>
                <c:pt idx="99">
                  <c:v>61.063414466580355</c:v>
                </c:pt>
                <c:pt idx="100">
                  <c:v>61.680216632909492</c:v>
                </c:pt>
              </c:numCache>
            </c:numRef>
          </c:xVal>
          <c:yVal>
            <c:numRef>
              <c:f>'Example 8'!$G$2:$G$102</c:f>
              <c:numCache>
                <c:formatCode>General</c:formatCode>
                <c:ptCount val="101"/>
                <c:pt idx="0">
                  <c:v>0</c:v>
                </c:pt>
                <c:pt idx="1">
                  <c:v>0.71284692440257813</c:v>
                </c:pt>
                <c:pt idx="2">
                  <c:v>1.6494744237373766</c:v>
                </c:pt>
                <c:pt idx="3">
                  <c:v>2.8522912141696932</c:v>
                </c:pt>
                <c:pt idx="4">
                  <c:v>4.360441919951243</c:v>
                </c:pt>
                <c:pt idx="5">
                  <c:v>6.2051246903376018</c:v>
                </c:pt>
                <c:pt idx="6">
                  <c:v>8.4063143603716561</c:v>
                </c:pt>
                <c:pt idx="7">
                  <c:v>10.967607441813161</c:v>
                </c:pt>
                <c:pt idx="8">
                  <c:v>13.877659463868005</c:v>
                </c:pt>
                <c:pt idx="9">
                  <c:v>17.10866824377409</c:v>
                </c:pt>
                <c:pt idx="10">
                  <c:v>20.620722709079999</c:v>
                </c:pt>
                <c:pt idx="11">
                  <c:v>24.362335205358882</c:v>
                </c:pt>
                <c:pt idx="12">
                  <c:v>28.27668512230558</c:v>
                </c:pt>
                <c:pt idx="13">
                  <c:v>32.302322721404764</c:v>
                </c:pt>
                <c:pt idx="14">
                  <c:v>36.378402926526626</c:v>
                </c:pt>
                <c:pt idx="15">
                  <c:v>40.441846171850848</c:v>
                </c:pt>
                <c:pt idx="16">
                  <c:v>44.438703466925105</c:v>
                </c:pt>
                <c:pt idx="17">
                  <c:v>48.318256043268121</c:v>
                </c:pt>
                <c:pt idx="18">
                  <c:v>52.033320820582574</c:v>
                </c:pt>
                <c:pt idx="19">
                  <c:v>55.54499359849725</c:v>
                </c:pt>
                <c:pt idx="20">
                  <c:v>58.825356172229725</c:v>
                </c:pt>
                <c:pt idx="21">
                  <c:v>61.848656994198713</c:v>
                </c:pt>
                <c:pt idx="22">
                  <c:v>64.595087294781649</c:v>
                </c:pt>
                <c:pt idx="23">
                  <c:v>67.055723343290765</c:v>
                </c:pt>
                <c:pt idx="24">
                  <c:v>69.223918251680203</c:v>
                </c:pt>
                <c:pt idx="25">
                  <c:v>71.096552597221915</c:v>
                </c:pt>
                <c:pt idx="26">
                  <c:v>72.684184268275345</c:v>
                </c:pt>
                <c:pt idx="27">
                  <c:v>74.004276196109515</c:v>
                </c:pt>
                <c:pt idx="28">
                  <c:v>75.087634205929945</c:v>
                </c:pt>
                <c:pt idx="29">
                  <c:v>75.975074060088076</c:v>
                </c:pt>
                <c:pt idx="30">
                  <c:v>76.707629622480269</c:v>
                </c:pt>
                <c:pt idx="31">
                  <c:v>77.317941910697485</c:v>
                </c:pt>
                <c:pt idx="32">
                  <c:v>77.831120235167148</c:v>
                </c:pt>
                <c:pt idx="33">
                  <c:v>78.263854683200137</c:v>
                </c:pt>
                <c:pt idx="34">
                  <c:v>78.628535603675473</c:v>
                </c:pt>
                <c:pt idx="35">
                  <c:v>78.934374836290417</c:v>
                </c:pt>
                <c:pt idx="36">
                  <c:v>79.189759361471161</c:v>
                </c:pt>
                <c:pt idx="37">
                  <c:v>79.401892157805847</c:v>
                </c:pt>
                <c:pt idx="38">
                  <c:v>79.577521506052108</c:v>
                </c:pt>
                <c:pt idx="39">
                  <c:v>79.72330202742846</c:v>
                </c:pt>
                <c:pt idx="40">
                  <c:v>79.845103676732748</c:v>
                </c:pt>
                <c:pt idx="41">
                  <c:v>79.948267206980162</c:v>
                </c:pt>
                <c:pt idx="42">
                  <c:v>80.037877007517949</c:v>
                </c:pt>
                <c:pt idx="43">
                  <c:v>80.118956255968016</c:v>
                </c:pt>
                <c:pt idx="44">
                  <c:v>80.195268763479703</c:v>
                </c:pt>
                <c:pt idx="45">
                  <c:v>80.270309397828981</c:v>
                </c:pt>
                <c:pt idx="46">
                  <c:v>80.347350903501649</c:v>
                </c:pt>
                <c:pt idx="47">
                  <c:v>80.429637778257018</c:v>
                </c:pt>
                <c:pt idx="48">
                  <c:v>80.519535705117306</c:v>
                </c:pt>
                <c:pt idx="49">
                  <c:v>80.618824983684092</c:v>
                </c:pt>
                <c:pt idx="50">
                  <c:v>80.72928591355894</c:v>
                </c:pt>
                <c:pt idx="51">
                  <c:v>80.852489475771236</c:v>
                </c:pt>
                <c:pt idx="52">
                  <c:v>80.990006474687277</c:v>
                </c:pt>
                <c:pt idx="53">
                  <c:v>81.143003224432192</c:v>
                </c:pt>
                <c:pt idx="54">
                  <c:v>81.312029082193732</c:v>
                </c:pt>
                <c:pt idx="55">
                  <c:v>81.497633405159675</c:v>
                </c:pt>
                <c:pt idx="56">
                  <c:v>81.700365550517802</c:v>
                </c:pt>
                <c:pt idx="57">
                  <c:v>81.920764892708902</c:v>
                </c:pt>
                <c:pt idx="58">
                  <c:v>82.158874317800681</c:v>
                </c:pt>
                <c:pt idx="59">
                  <c:v>82.415467968389649</c:v>
                </c:pt>
                <c:pt idx="60">
                  <c:v>82.690393977894985</c:v>
                </c:pt>
                <c:pt idx="61">
                  <c:v>82.983500479735909</c:v>
                </c:pt>
                <c:pt idx="62">
                  <c:v>83.294635607331585</c:v>
                </c:pt>
                <c:pt idx="63">
                  <c:v>83.623647494101206</c:v>
                </c:pt>
                <c:pt idx="64">
                  <c:v>83.970384273463992</c:v>
                </c:pt>
                <c:pt idx="65">
                  <c:v>84.334694078839107</c:v>
                </c:pt>
                <c:pt idx="66">
                  <c:v>84.715925029387904</c:v>
                </c:pt>
                <c:pt idx="67">
                  <c:v>85.11392608141405</c:v>
                </c:pt>
                <c:pt idx="68">
                  <c:v>85.529223742504882</c:v>
                </c:pt>
                <c:pt idx="69">
                  <c:v>85.961269533309121</c:v>
                </c:pt>
                <c:pt idx="70">
                  <c:v>86.409514974475456</c:v>
                </c:pt>
                <c:pt idx="71">
                  <c:v>86.873411586652594</c:v>
                </c:pt>
                <c:pt idx="72">
                  <c:v>87.352410890489239</c:v>
                </c:pt>
                <c:pt idx="73">
                  <c:v>87.845964406634067</c:v>
                </c:pt>
                <c:pt idx="74">
                  <c:v>88.353523655735813</c:v>
                </c:pt>
                <c:pt idx="75">
                  <c:v>88.874540158443153</c:v>
                </c:pt>
                <c:pt idx="76">
                  <c:v>89.408465435404779</c:v>
                </c:pt>
                <c:pt idx="77">
                  <c:v>89.954751007269408</c:v>
                </c:pt>
                <c:pt idx="78">
                  <c:v>90.512848394685747</c:v>
                </c:pt>
                <c:pt idx="79">
                  <c:v>91.082209118302472</c:v>
                </c:pt>
                <c:pt idx="80">
                  <c:v>91.662284698768303</c:v>
                </c:pt>
                <c:pt idx="81">
                  <c:v>92.252526656731931</c:v>
                </c:pt>
                <c:pt idx="82">
                  <c:v>92.852189996061796</c:v>
                </c:pt>
                <c:pt idx="83">
                  <c:v>93.460309257238762</c:v>
                </c:pt>
                <c:pt idx="84">
                  <c:v>94.076621093404412</c:v>
                </c:pt>
                <c:pt idx="85">
                  <c:v>94.699609206569903</c:v>
                </c:pt>
                <c:pt idx="86">
                  <c:v>95.327757298746391</c:v>
                </c:pt>
                <c:pt idx="87">
                  <c:v>95.959549071945077</c:v>
                </c:pt>
                <c:pt idx="88">
                  <c:v>96.593468228177088</c:v>
                </c:pt>
                <c:pt idx="89">
                  <c:v>97.227957385095308</c:v>
                </c:pt>
                <c:pt idx="90">
                  <c:v>97.860792381718483</c:v>
                </c:pt>
                <c:pt idx="91">
                  <c:v>98.489436754672852</c:v>
                </c:pt>
                <c:pt idx="92">
                  <c:v>99.10931359487067</c:v>
                </c:pt>
                <c:pt idx="93">
                  <c:v>99.715690040489946</c:v>
                </c:pt>
                <c:pt idx="94">
                  <c:v>100.30298571495615</c:v>
                </c:pt>
                <c:pt idx="95">
                  <c:v>100.86189715610638</c:v>
                </c:pt>
                <c:pt idx="96">
                  <c:v>101.37969452628344</c:v>
                </c:pt>
                <c:pt idx="97">
                  <c:v>101.84040247895759</c:v>
                </c:pt>
                <c:pt idx="98">
                  <c:v>102.21932510186841</c:v>
                </c:pt>
                <c:pt idx="99">
                  <c:v>102.48665392799906</c:v>
                </c:pt>
                <c:pt idx="100">
                  <c:v>102.61359716593066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D0-4F0B-8A63-05A2FE117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888928"/>
        <c:axId val="640881088"/>
      </c:scatterChart>
      <c:valAx>
        <c:axId val="64088892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81088"/>
        <c:crosses val="autoZero"/>
        <c:crossBetween val="midCat"/>
      </c:valAx>
      <c:valAx>
        <c:axId val="64088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88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672200349956255"/>
          <c:y val="0.52393445610965284"/>
          <c:w val="0.26780664916885388"/>
          <c:h val="0.212212744240303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66141732283469E-2"/>
          <c:y val="5.4236293379994166E-2"/>
          <c:w val="0.86934164479440057"/>
          <c:h val="0.82116469816272963"/>
        </c:manualLayout>
      </c:layout>
      <c:scatterChart>
        <c:scatterStyle val="lineMarker"/>
        <c:varyColors val="0"/>
        <c:ser>
          <c:idx val="0"/>
          <c:order val="0"/>
          <c:tx>
            <c:v>Banga et al.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xVal>
            <c:numRef>
              <c:f>'Example 8'!$U$84:$U$103</c:f>
              <c:numCache>
                <c:formatCode>General</c:formatCode>
                <c:ptCount val="20"/>
                <c:pt idx="0">
                  <c:v>0</c:v>
                </c:pt>
                <c:pt idx="1">
                  <c:v>2.4787535410764798</c:v>
                </c:pt>
                <c:pt idx="2">
                  <c:v>5.8498583569405103</c:v>
                </c:pt>
                <c:pt idx="3">
                  <c:v>8.9235127478753498</c:v>
                </c:pt>
                <c:pt idx="4">
                  <c:v>11.699716713880999</c:v>
                </c:pt>
                <c:pt idx="5">
                  <c:v>14.277620396600501</c:v>
                </c:pt>
                <c:pt idx="6">
                  <c:v>17.549575070821501</c:v>
                </c:pt>
                <c:pt idx="7">
                  <c:v>20.424929178470201</c:v>
                </c:pt>
                <c:pt idx="8">
                  <c:v>24.985835694050898</c:v>
                </c:pt>
                <c:pt idx="9">
                  <c:v>28.0594900849858</c:v>
                </c:pt>
                <c:pt idx="10">
                  <c:v>30.637393767705301</c:v>
                </c:pt>
                <c:pt idx="11">
                  <c:v>35.892351274787501</c:v>
                </c:pt>
                <c:pt idx="12">
                  <c:v>40.354107648725197</c:v>
                </c:pt>
                <c:pt idx="13">
                  <c:v>44.518413597733698</c:v>
                </c:pt>
                <c:pt idx="14">
                  <c:v>48.186968838526901</c:v>
                </c:pt>
                <c:pt idx="15">
                  <c:v>51.161473087818699</c:v>
                </c:pt>
                <c:pt idx="16">
                  <c:v>53.838526912181301</c:v>
                </c:pt>
                <c:pt idx="17">
                  <c:v>56.317280453257702</c:v>
                </c:pt>
                <c:pt idx="18">
                  <c:v>58.5977337110481</c:v>
                </c:pt>
                <c:pt idx="19">
                  <c:v>60.1841359773371</c:v>
                </c:pt>
              </c:numCache>
            </c:numRef>
          </c:xVal>
          <c:yVal>
            <c:numRef>
              <c:f>'Example 8'!$V$84:$V$103</c:f>
              <c:numCache>
                <c:formatCode>General</c:formatCode>
                <c:ptCount val="20"/>
                <c:pt idx="0">
                  <c:v>10.4129263913823</c:v>
                </c:pt>
                <c:pt idx="1">
                  <c:v>10.400211574551999</c:v>
                </c:pt>
                <c:pt idx="2">
                  <c:v>10.382919423662701</c:v>
                </c:pt>
                <c:pt idx="3">
                  <c:v>10.3671530507931</c:v>
                </c:pt>
                <c:pt idx="4">
                  <c:v>10.3529124559431</c:v>
                </c:pt>
                <c:pt idx="5">
                  <c:v>11.416888328306699</c:v>
                </c:pt>
                <c:pt idx="6">
                  <c:v>14.9907690429811</c:v>
                </c:pt>
                <c:pt idx="7">
                  <c:v>18.566684128348399</c:v>
                </c:pt>
                <c:pt idx="8">
                  <c:v>24.647418129294401</c:v>
                </c:pt>
                <c:pt idx="9">
                  <c:v>30.376714593049499</c:v>
                </c:pt>
                <c:pt idx="10">
                  <c:v>36.1085540201708</c:v>
                </c:pt>
                <c:pt idx="11">
                  <c:v>50.085189272763301</c:v>
                </c:pt>
                <c:pt idx="12">
                  <c:v>66.220291830475801</c:v>
                </c:pt>
                <c:pt idx="13">
                  <c:v>83.793185875364202</c:v>
                </c:pt>
                <c:pt idx="14">
                  <c:v>103.163955020063</c:v>
                </c:pt>
                <c:pt idx="15">
                  <c:v>123.256417168054</c:v>
                </c:pt>
                <c:pt idx="16">
                  <c:v>144.427604375931</c:v>
                </c:pt>
                <c:pt idx="17">
                  <c:v>166.317941623732</c:v>
                </c:pt>
                <c:pt idx="18">
                  <c:v>187.491163202302</c:v>
                </c:pt>
                <c:pt idx="19">
                  <c:v>199.69128424735899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2E-4F25-A3C6-7F25F1E594FC}"/>
            </c:ext>
          </c:extLst>
        </c:ser>
        <c:ser>
          <c:idx val="1"/>
          <c:order val="1"/>
          <c:tx>
            <c:v>x_4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'Example 8'!$D$2:$D$102</c:f>
              <c:numCache>
                <c:formatCode>General</c:formatCode>
                <c:ptCount val="101"/>
                <c:pt idx="0">
                  <c:v>0</c:v>
                </c:pt>
                <c:pt idx="1">
                  <c:v>0.6168021663290949</c:v>
                </c:pt>
                <c:pt idx="2">
                  <c:v>1.2336043326581898</c:v>
                </c:pt>
                <c:pt idx="3">
                  <c:v>1.8504064989872848</c:v>
                </c:pt>
                <c:pt idx="4">
                  <c:v>2.4672086653163796</c:v>
                </c:pt>
                <c:pt idx="5">
                  <c:v>3.0840108316454744</c:v>
                </c:pt>
                <c:pt idx="6">
                  <c:v>3.7008129979745692</c:v>
                </c:pt>
                <c:pt idx="7">
                  <c:v>4.317615164303664</c:v>
                </c:pt>
                <c:pt idx="8">
                  <c:v>4.9344173306327592</c:v>
                </c:pt>
                <c:pt idx="9">
                  <c:v>5.5512194969618545</c:v>
                </c:pt>
                <c:pt idx="10">
                  <c:v>6.1680216632909497</c:v>
                </c:pt>
                <c:pt idx="11">
                  <c:v>6.7848238296200449</c:v>
                </c:pt>
                <c:pt idx="12">
                  <c:v>7.4016259959491402</c:v>
                </c:pt>
                <c:pt idx="13">
                  <c:v>8.0184281622782354</c:v>
                </c:pt>
                <c:pt idx="14">
                  <c:v>8.6352303286073298</c:v>
                </c:pt>
                <c:pt idx="15">
                  <c:v>9.2520324949364241</c:v>
                </c:pt>
                <c:pt idx="16">
                  <c:v>9.8688346612655184</c:v>
                </c:pt>
                <c:pt idx="17">
                  <c:v>10.485636827594613</c:v>
                </c:pt>
                <c:pt idx="18">
                  <c:v>11.102438993923707</c:v>
                </c:pt>
                <c:pt idx="19">
                  <c:v>11.719241160252801</c:v>
                </c:pt>
                <c:pt idx="20">
                  <c:v>12.336043326581896</c:v>
                </c:pt>
                <c:pt idx="21">
                  <c:v>12.95284549291099</c:v>
                </c:pt>
                <c:pt idx="22">
                  <c:v>13.569647659240085</c:v>
                </c:pt>
                <c:pt idx="23">
                  <c:v>14.186449825569179</c:v>
                </c:pt>
                <c:pt idx="24">
                  <c:v>14.803251991898273</c:v>
                </c:pt>
                <c:pt idx="25">
                  <c:v>15.420054158227368</c:v>
                </c:pt>
                <c:pt idx="26">
                  <c:v>16.036856324556464</c:v>
                </c:pt>
                <c:pt idx="27">
                  <c:v>16.653658490885558</c:v>
                </c:pt>
                <c:pt idx="28">
                  <c:v>17.270460657214652</c:v>
                </c:pt>
                <c:pt idx="29">
                  <c:v>17.887262823543747</c:v>
                </c:pt>
                <c:pt idx="30">
                  <c:v>18.504064989872841</c:v>
                </c:pt>
                <c:pt idx="31">
                  <c:v>19.120867156201935</c:v>
                </c:pt>
                <c:pt idx="32">
                  <c:v>19.73766932253103</c:v>
                </c:pt>
                <c:pt idx="33">
                  <c:v>20.354471488860124</c:v>
                </c:pt>
                <c:pt idx="34">
                  <c:v>20.971273655189218</c:v>
                </c:pt>
                <c:pt idx="35">
                  <c:v>21.588075821518313</c:v>
                </c:pt>
                <c:pt idx="36">
                  <c:v>22.204877987847407</c:v>
                </c:pt>
                <c:pt idx="37">
                  <c:v>22.821680154176502</c:v>
                </c:pt>
                <c:pt idx="38">
                  <c:v>23.438482320505596</c:v>
                </c:pt>
                <c:pt idx="39">
                  <c:v>24.05528448683469</c:v>
                </c:pt>
                <c:pt idx="40">
                  <c:v>24.672086653163785</c:v>
                </c:pt>
                <c:pt idx="41">
                  <c:v>25.288888819492879</c:v>
                </c:pt>
                <c:pt idx="42">
                  <c:v>25.905690985821973</c:v>
                </c:pt>
                <c:pt idx="43">
                  <c:v>26.522493152151068</c:v>
                </c:pt>
                <c:pt idx="44">
                  <c:v>27.139295318480162</c:v>
                </c:pt>
                <c:pt idx="45">
                  <c:v>27.756097484809256</c:v>
                </c:pt>
                <c:pt idx="46">
                  <c:v>28.372899651138351</c:v>
                </c:pt>
                <c:pt idx="47">
                  <c:v>28.989701817467445</c:v>
                </c:pt>
                <c:pt idx="48">
                  <c:v>29.606503983796539</c:v>
                </c:pt>
                <c:pt idx="49">
                  <c:v>30.223306150125634</c:v>
                </c:pt>
                <c:pt idx="50">
                  <c:v>30.840108316454728</c:v>
                </c:pt>
                <c:pt idx="51">
                  <c:v>31.456910482783822</c:v>
                </c:pt>
                <c:pt idx="52">
                  <c:v>32.07371264911292</c:v>
                </c:pt>
                <c:pt idx="53">
                  <c:v>32.690514815442015</c:v>
                </c:pt>
                <c:pt idx="54">
                  <c:v>33.307316981771109</c:v>
                </c:pt>
                <c:pt idx="55">
                  <c:v>33.924119148100203</c:v>
                </c:pt>
                <c:pt idx="56">
                  <c:v>34.540921314429298</c:v>
                </c:pt>
                <c:pt idx="57">
                  <c:v>35.157723480758392</c:v>
                </c:pt>
                <c:pt idx="58">
                  <c:v>35.774525647087486</c:v>
                </c:pt>
                <c:pt idx="59">
                  <c:v>36.391327813416581</c:v>
                </c:pt>
                <c:pt idx="60">
                  <c:v>37.008129979745675</c:v>
                </c:pt>
                <c:pt idx="61">
                  <c:v>37.624932146074769</c:v>
                </c:pt>
                <c:pt idx="62">
                  <c:v>38.241734312403864</c:v>
                </c:pt>
                <c:pt idx="63">
                  <c:v>38.858536478732958</c:v>
                </c:pt>
                <c:pt idx="64">
                  <c:v>39.475338645062052</c:v>
                </c:pt>
                <c:pt idx="65">
                  <c:v>40.092140811391147</c:v>
                </c:pt>
                <c:pt idx="66">
                  <c:v>40.708942977720241</c:v>
                </c:pt>
                <c:pt idx="67">
                  <c:v>41.325745144049336</c:v>
                </c:pt>
                <c:pt idx="68">
                  <c:v>41.94254731037843</c:v>
                </c:pt>
                <c:pt idx="69">
                  <c:v>42.559349476707524</c:v>
                </c:pt>
                <c:pt idx="70">
                  <c:v>43.176151643036619</c:v>
                </c:pt>
                <c:pt idx="71">
                  <c:v>43.792953809365713</c:v>
                </c:pt>
                <c:pt idx="72">
                  <c:v>44.409755975694807</c:v>
                </c:pt>
                <c:pt idx="73">
                  <c:v>45.026558142023902</c:v>
                </c:pt>
                <c:pt idx="74">
                  <c:v>45.643360308352996</c:v>
                </c:pt>
                <c:pt idx="75">
                  <c:v>46.26016247468209</c:v>
                </c:pt>
                <c:pt idx="76">
                  <c:v>46.876964641011185</c:v>
                </c:pt>
                <c:pt idx="77">
                  <c:v>47.493766807340279</c:v>
                </c:pt>
                <c:pt idx="78">
                  <c:v>48.110568973669373</c:v>
                </c:pt>
                <c:pt idx="79">
                  <c:v>48.727371139998468</c:v>
                </c:pt>
                <c:pt idx="80">
                  <c:v>49.344173306327562</c:v>
                </c:pt>
                <c:pt idx="81">
                  <c:v>49.960975472656656</c:v>
                </c:pt>
                <c:pt idx="82">
                  <c:v>50.577777638985751</c:v>
                </c:pt>
                <c:pt idx="83">
                  <c:v>51.194579805314845</c:v>
                </c:pt>
                <c:pt idx="84">
                  <c:v>51.811381971643939</c:v>
                </c:pt>
                <c:pt idx="85">
                  <c:v>52.428184137973034</c:v>
                </c:pt>
                <c:pt idx="86">
                  <c:v>53.044986304302128</c:v>
                </c:pt>
                <c:pt idx="87">
                  <c:v>53.661788470631222</c:v>
                </c:pt>
                <c:pt idx="88">
                  <c:v>54.278590636960317</c:v>
                </c:pt>
                <c:pt idx="89">
                  <c:v>54.895392803289411</c:v>
                </c:pt>
                <c:pt idx="90">
                  <c:v>55.512194969618506</c:v>
                </c:pt>
                <c:pt idx="91">
                  <c:v>56.1289971359476</c:v>
                </c:pt>
                <c:pt idx="92">
                  <c:v>56.745799302276694</c:v>
                </c:pt>
                <c:pt idx="93">
                  <c:v>57.362601468605789</c:v>
                </c:pt>
                <c:pt idx="94">
                  <c:v>57.979403634934883</c:v>
                </c:pt>
                <c:pt idx="95">
                  <c:v>58.596205801263977</c:v>
                </c:pt>
                <c:pt idx="96">
                  <c:v>59.213007967593072</c:v>
                </c:pt>
                <c:pt idx="97">
                  <c:v>59.829810133922166</c:v>
                </c:pt>
                <c:pt idx="98">
                  <c:v>60.44661230025126</c:v>
                </c:pt>
                <c:pt idx="99">
                  <c:v>61.063414466580355</c:v>
                </c:pt>
                <c:pt idx="100">
                  <c:v>61.680216632909492</c:v>
                </c:pt>
              </c:numCache>
            </c:numRef>
          </c:xVal>
          <c:yVal>
            <c:numRef>
              <c:f>'Example 8'!$H$2:$H$102</c:f>
              <c:numCache>
                <c:formatCode>General</c:formatCode>
                <c:ptCount val="101"/>
                <c:pt idx="0">
                  <c:v>10</c:v>
                </c:pt>
                <c:pt idx="1">
                  <c:v>9.7419607119977769</c:v>
                </c:pt>
                <c:pt idx="2">
                  <c:v>9.5018953402510071</c:v>
                </c:pt>
                <c:pt idx="3">
                  <c:v>9.2805882573254141</c:v>
                </c:pt>
                <c:pt idx="4">
                  <c:v>9.0788238357867215</c:v>
                </c:pt>
                <c:pt idx="5">
                  <c:v>8.8973864482006579</c:v>
                </c:pt>
                <c:pt idx="6">
                  <c:v>8.737060467132947</c:v>
                </c:pt>
                <c:pt idx="7">
                  <c:v>8.5986302651493105</c:v>
                </c:pt>
                <c:pt idx="8">
                  <c:v>8.4828802148154754</c:v>
                </c:pt>
                <c:pt idx="9">
                  <c:v>8.390594688697167</c:v>
                </c:pt>
                <c:pt idx="10">
                  <c:v>8.3225580593601087</c:v>
                </c:pt>
                <c:pt idx="11">
                  <c:v>8.279554699370026</c:v>
                </c:pt>
                <c:pt idx="12">
                  <c:v>8.2623689812926422</c:v>
                </c:pt>
                <c:pt idx="13">
                  <c:v>8.2717852776936844</c:v>
                </c:pt>
                <c:pt idx="14">
                  <c:v>8.3085879611388762</c:v>
                </c:pt>
                <c:pt idx="15">
                  <c:v>8.373561404193941</c:v>
                </c:pt>
                <c:pt idx="16">
                  <c:v>8.4674899794246059</c:v>
                </c:pt>
                <c:pt idx="17">
                  <c:v>8.5911580593965944</c:v>
                </c:pt>
                <c:pt idx="18">
                  <c:v>8.7453500166756299</c:v>
                </c:pt>
                <c:pt idx="19">
                  <c:v>8.9308502238274396</c:v>
                </c:pt>
                <c:pt idx="20">
                  <c:v>9.148443053417747</c:v>
                </c:pt>
                <c:pt idx="21">
                  <c:v>9.3989128780122773</c:v>
                </c:pt>
                <c:pt idx="22">
                  <c:v>9.6830440701767539</c:v>
                </c:pt>
                <c:pt idx="23">
                  <c:v>10.001621002476904</c:v>
                </c:pt>
                <c:pt idx="24">
                  <c:v>10.355428047478449</c:v>
                </c:pt>
                <c:pt idx="25">
                  <c:v>10.745249577747117</c:v>
                </c:pt>
                <c:pt idx="26">
                  <c:v>11.171869965848632</c:v>
                </c:pt>
                <c:pt idx="27">
                  <c:v>11.636073584348717</c:v>
                </c:pt>
                <c:pt idx="28">
                  <c:v>12.138644805813097</c:v>
                </c:pt>
                <c:pt idx="29">
                  <c:v>12.680368002807498</c:v>
                </c:pt>
                <c:pt idx="30">
                  <c:v>13.262027547897643</c:v>
                </c:pt>
                <c:pt idx="31">
                  <c:v>13.884407813649261</c:v>
                </c:pt>
                <c:pt idx="32">
                  <c:v>14.548293172628071</c:v>
                </c:pt>
                <c:pt idx="33">
                  <c:v>15.254467997399802</c:v>
                </c:pt>
                <c:pt idx="34">
                  <c:v>16.003716660530177</c:v>
                </c:pt>
                <c:pt idx="35">
                  <c:v>16.79682353458492</c:v>
                </c:pt>
                <c:pt idx="36">
                  <c:v>17.634572992129755</c:v>
                </c:pt>
                <c:pt idx="37">
                  <c:v>18.51774940573041</c:v>
                </c:pt>
                <c:pt idx="38">
                  <c:v>19.447137147952606</c:v>
                </c:pt>
                <c:pt idx="39">
                  <c:v>20.423520591362074</c:v>
                </c:pt>
                <c:pt idx="40">
                  <c:v>21.44768410852453</c:v>
                </c:pt>
                <c:pt idx="41">
                  <c:v>22.520412072005705</c:v>
                </c:pt>
                <c:pt idx="42">
                  <c:v>23.642488854371319</c:v>
                </c:pt>
                <c:pt idx="43">
                  <c:v>24.814698828187105</c:v>
                </c:pt>
                <c:pt idx="44">
                  <c:v>26.037826366018781</c:v>
                </c:pt>
                <c:pt idx="45">
                  <c:v>27.312655840432068</c:v>
                </c:pt>
                <c:pt idx="46">
                  <c:v>28.639971623992704</c:v>
                </c:pt>
                <c:pt idx="47">
                  <c:v>30.020558089266405</c:v>
                </c:pt>
                <c:pt idx="48">
                  <c:v>31.455199608818894</c:v>
                </c:pt>
                <c:pt idx="49">
                  <c:v>32.944680555215896</c:v>
                </c:pt>
                <c:pt idx="50">
                  <c:v>34.48978530102314</c:v>
                </c:pt>
                <c:pt idx="51">
                  <c:v>36.091298218806344</c:v>
                </c:pt>
                <c:pt idx="52">
                  <c:v>37.750003681131247</c:v>
                </c:pt>
                <c:pt idx="53">
                  <c:v>39.466686060563561</c:v>
                </c:pt>
                <c:pt idx="54">
                  <c:v>41.242129729669003</c:v>
                </c:pt>
                <c:pt idx="55">
                  <c:v>43.07711906101332</c:v>
                </c:pt>
                <c:pt idx="56">
                  <c:v>44.972438427162217</c:v>
                </c:pt>
                <c:pt idx="57">
                  <c:v>46.928872200681433</c:v>
                </c:pt>
                <c:pt idx="58">
                  <c:v>48.947204754136678</c:v>
                </c:pt>
                <c:pt idx="59">
                  <c:v>51.028220460093699</c:v>
                </c:pt>
                <c:pt idx="60">
                  <c:v>53.172703691118201</c:v>
                </c:pt>
                <c:pt idx="61">
                  <c:v>55.381438819775909</c:v>
                </c:pt>
                <c:pt idx="62">
                  <c:v>57.655210218632561</c:v>
                </c:pt>
                <c:pt idx="63">
                  <c:v>59.99480226025387</c:v>
                </c:pt>
                <c:pt idx="64">
                  <c:v>62.400999317205567</c:v>
                </c:pt>
                <c:pt idx="65">
                  <c:v>64.874585762053371</c:v>
                </c:pt>
                <c:pt idx="66">
                  <c:v>67.416345967363014</c:v>
                </c:pt>
                <c:pt idx="67">
                  <c:v>70.027064305700208</c:v>
                </c:pt>
                <c:pt idx="68">
                  <c:v>72.707525149630698</c:v>
                </c:pt>
                <c:pt idx="69">
                  <c:v>75.458512871720202</c:v>
                </c:pt>
                <c:pt idx="70">
                  <c:v>78.280811844534441</c:v>
                </c:pt>
                <c:pt idx="71">
                  <c:v>81.17520644063913</c:v>
                </c:pt>
                <c:pt idx="72">
                  <c:v>84.142481032600003</c:v>
                </c:pt>
                <c:pt idx="73">
                  <c:v>87.183419992982778</c:v>
                </c:pt>
                <c:pt idx="74">
                  <c:v>90.298807694353201</c:v>
                </c:pt>
                <c:pt idx="75">
                  <c:v>93.489428509276976</c:v>
                </c:pt>
                <c:pt idx="76">
                  <c:v>96.756066810319837</c:v>
                </c:pt>
                <c:pt idx="77">
                  <c:v>100.0995069700475</c:v>
                </c:pt>
                <c:pt idx="78">
                  <c:v>103.5205333610257</c:v>
                </c:pt>
                <c:pt idx="79">
                  <c:v>107.01993035582015</c:v>
                </c:pt>
                <c:pt idx="80">
                  <c:v>110.59848232699657</c:v>
                </c:pt>
                <c:pt idx="81">
                  <c:v>114.25697364712072</c:v>
                </c:pt>
                <c:pt idx="82">
                  <c:v>117.99618868875829</c:v>
                </c:pt>
                <c:pt idx="83">
                  <c:v>121.81691182447503</c:v>
                </c:pt>
                <c:pt idx="84">
                  <c:v>125.71992742683665</c:v>
                </c:pt>
                <c:pt idx="85">
                  <c:v>129.70601986840887</c:v>
                </c:pt>
                <c:pt idx="86">
                  <c:v>133.77597352175741</c:v>
                </c:pt>
                <c:pt idx="87">
                  <c:v>137.93057275944801</c:v>
                </c:pt>
                <c:pt idx="88">
                  <c:v>142.17060195404639</c:v>
                </c:pt>
                <c:pt idx="89">
                  <c:v>146.4968454781183</c:v>
                </c:pt>
                <c:pt idx="90">
                  <c:v>150.9100877042294</c:v>
                </c:pt>
                <c:pt idx="91">
                  <c:v>155.41111300494546</c:v>
                </c:pt>
                <c:pt idx="92">
                  <c:v>160.00070575283223</c:v>
                </c:pt>
                <c:pt idx="93">
                  <c:v>164.67965032045541</c:v>
                </c:pt>
                <c:pt idx="94">
                  <c:v>169.44873108038067</c:v>
                </c:pt>
                <c:pt idx="95">
                  <c:v>174.3087324051738</c:v>
                </c:pt>
                <c:pt idx="96">
                  <c:v>179.26043866740051</c:v>
                </c:pt>
                <c:pt idx="97">
                  <c:v>184.30463423962652</c:v>
                </c:pt>
                <c:pt idx="98">
                  <c:v>189.44210349441755</c:v>
                </c:pt>
                <c:pt idx="99">
                  <c:v>194.67363080433935</c:v>
                </c:pt>
                <c:pt idx="100">
                  <c:v>200.00000054195797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2E-4F25-A3C6-7F25F1E59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881872"/>
        <c:axId val="640883048"/>
      </c:scatterChart>
      <c:valAx>
        <c:axId val="64088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83048"/>
        <c:crosses val="autoZero"/>
        <c:crossBetween val="midCat"/>
      </c:valAx>
      <c:valAx>
        <c:axId val="64088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81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172200349956251"/>
          <c:y val="0.24131889763779532"/>
          <c:w val="0.26780664916885388"/>
          <c:h val="0.212212744240303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79921259842513E-2"/>
          <c:y val="5.4236293379994166E-2"/>
          <c:w val="0.88760564304461942"/>
          <c:h val="0.89152741324001161"/>
        </c:manualLayout>
      </c:layout>
      <c:scatterChart>
        <c:scatterStyle val="smoothMarker"/>
        <c:varyColors val="0"/>
        <c:ser>
          <c:idx val="0"/>
          <c:order val="0"/>
          <c:tx>
            <c:v>Banga et al.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'Example 8'!$X$84:$X$111</c:f>
              <c:numCache>
                <c:formatCode>General</c:formatCode>
                <c:ptCount val="28"/>
                <c:pt idx="0">
                  <c:v>0</c:v>
                </c:pt>
                <c:pt idx="1">
                  <c:v>5.4609929078014101</c:v>
                </c:pt>
                <c:pt idx="2">
                  <c:v>10.0283687943262</c:v>
                </c:pt>
                <c:pt idx="3">
                  <c:v>12.113475177304901</c:v>
                </c:pt>
                <c:pt idx="4">
                  <c:v>12.9078014184397</c:v>
                </c:pt>
                <c:pt idx="5">
                  <c:v>13.900709219858101</c:v>
                </c:pt>
                <c:pt idx="6">
                  <c:v>17.872340425531899</c:v>
                </c:pt>
                <c:pt idx="7">
                  <c:v>22.737588652482199</c:v>
                </c:pt>
                <c:pt idx="8">
                  <c:v>26.411347517730398</c:v>
                </c:pt>
                <c:pt idx="9">
                  <c:v>28.992907801418401</c:v>
                </c:pt>
                <c:pt idx="10">
                  <c:v>32.6666666666666</c:v>
                </c:pt>
                <c:pt idx="11">
                  <c:v>36.539007092198503</c:v>
                </c:pt>
                <c:pt idx="12">
                  <c:v>40.609929078014098</c:v>
                </c:pt>
                <c:pt idx="13">
                  <c:v>44.085106382978701</c:v>
                </c:pt>
                <c:pt idx="14">
                  <c:v>47.163120567375799</c:v>
                </c:pt>
                <c:pt idx="15">
                  <c:v>49.843971631205598</c:v>
                </c:pt>
                <c:pt idx="16">
                  <c:v>52.326241134751697</c:v>
                </c:pt>
                <c:pt idx="17">
                  <c:v>55.602836879432601</c:v>
                </c:pt>
                <c:pt idx="18">
                  <c:v>58.978723404255298</c:v>
                </c:pt>
                <c:pt idx="19">
                  <c:v>59.276595744680797</c:v>
                </c:pt>
                <c:pt idx="20">
                  <c:v>59.574468085106297</c:v>
                </c:pt>
                <c:pt idx="21">
                  <c:v>59.673758865248203</c:v>
                </c:pt>
                <c:pt idx="22">
                  <c:v>59.971631205673702</c:v>
                </c:pt>
                <c:pt idx="23">
                  <c:v>60.170212765957402</c:v>
                </c:pt>
                <c:pt idx="24">
                  <c:v>60.269503546099202</c:v>
                </c:pt>
                <c:pt idx="25">
                  <c:v>60.468085106382901</c:v>
                </c:pt>
                <c:pt idx="26">
                  <c:v>60.468085106382901</c:v>
                </c:pt>
                <c:pt idx="27">
                  <c:v>61.063829787233999</c:v>
                </c:pt>
              </c:numCache>
            </c:numRef>
          </c:xVal>
          <c:yVal>
            <c:numRef>
              <c:f>'Example 8'!$Y$84:$Y$111</c:f>
              <c:numCache>
                <c:formatCode>General</c:formatCode>
                <c:ptCount val="28"/>
                <c:pt idx="0">
                  <c:v>2.1621621621623101E-2</c:v>
                </c:pt>
                <c:pt idx="1">
                  <c:v>2.1621621621623101E-2</c:v>
                </c:pt>
                <c:pt idx="2">
                  <c:v>2.1621621621623101E-2</c:v>
                </c:pt>
                <c:pt idx="3">
                  <c:v>0</c:v>
                </c:pt>
                <c:pt idx="4">
                  <c:v>0.45405405405405402</c:v>
                </c:pt>
                <c:pt idx="5">
                  <c:v>0.84324324324324296</c:v>
                </c:pt>
                <c:pt idx="6">
                  <c:v>1.1243243243243199</c:v>
                </c:pt>
                <c:pt idx="7">
                  <c:v>1.49189189189189</c:v>
                </c:pt>
                <c:pt idx="8">
                  <c:v>1.77297297297297</c:v>
                </c:pt>
                <c:pt idx="9">
                  <c:v>1.9459459459459401</c:v>
                </c:pt>
                <c:pt idx="10">
                  <c:v>2.5945945945945899</c:v>
                </c:pt>
                <c:pt idx="11">
                  <c:v>3.2648648648648599</c:v>
                </c:pt>
                <c:pt idx="12">
                  <c:v>3.9567567567567501</c:v>
                </c:pt>
                <c:pt idx="13">
                  <c:v>4.5189189189189198</c:v>
                </c:pt>
                <c:pt idx="14">
                  <c:v>5.8162162162162101</c:v>
                </c:pt>
                <c:pt idx="15">
                  <c:v>6.8324324324324301</c:v>
                </c:pt>
                <c:pt idx="16">
                  <c:v>7.8270270270270199</c:v>
                </c:pt>
                <c:pt idx="17">
                  <c:v>9.0378378378378397</c:v>
                </c:pt>
                <c:pt idx="18">
                  <c:v>10.356756756756701</c:v>
                </c:pt>
                <c:pt idx="19">
                  <c:v>8.1513513513513498</c:v>
                </c:pt>
                <c:pt idx="20">
                  <c:v>6.5945945945945903</c:v>
                </c:pt>
                <c:pt idx="21">
                  <c:v>5.2972972972972903</c:v>
                </c:pt>
                <c:pt idx="22">
                  <c:v>3.9567567567567501</c:v>
                </c:pt>
                <c:pt idx="23">
                  <c:v>2.4864864864864802</c:v>
                </c:pt>
                <c:pt idx="24">
                  <c:v>1.4054054054053999</c:v>
                </c:pt>
                <c:pt idx="25">
                  <c:v>0.60540540540540599</c:v>
                </c:pt>
                <c:pt idx="26">
                  <c:v>0.21621621621621701</c:v>
                </c:pt>
                <c:pt idx="2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45-4BD9-B004-9744E802ED3F}"/>
            </c:ext>
          </c:extLst>
        </c:ser>
        <c:ser>
          <c:idx val="1"/>
          <c:order val="1"/>
          <c:tx>
            <c:v>u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'Example 8'!$D$2:$D$102</c:f>
              <c:numCache>
                <c:formatCode>General</c:formatCode>
                <c:ptCount val="101"/>
                <c:pt idx="0">
                  <c:v>0</c:v>
                </c:pt>
                <c:pt idx="1">
                  <c:v>0.6168021663290949</c:v>
                </c:pt>
                <c:pt idx="2">
                  <c:v>1.2336043326581898</c:v>
                </c:pt>
                <c:pt idx="3">
                  <c:v>1.8504064989872848</c:v>
                </c:pt>
                <c:pt idx="4">
                  <c:v>2.4672086653163796</c:v>
                </c:pt>
                <c:pt idx="5">
                  <c:v>3.0840108316454744</c:v>
                </c:pt>
                <c:pt idx="6">
                  <c:v>3.7008129979745692</c:v>
                </c:pt>
                <c:pt idx="7">
                  <c:v>4.317615164303664</c:v>
                </c:pt>
                <c:pt idx="8">
                  <c:v>4.9344173306327592</c:v>
                </c:pt>
                <c:pt idx="9">
                  <c:v>5.5512194969618545</c:v>
                </c:pt>
                <c:pt idx="10">
                  <c:v>6.1680216632909497</c:v>
                </c:pt>
                <c:pt idx="11">
                  <c:v>6.7848238296200449</c:v>
                </c:pt>
                <c:pt idx="12">
                  <c:v>7.4016259959491402</c:v>
                </c:pt>
                <c:pt idx="13">
                  <c:v>8.0184281622782354</c:v>
                </c:pt>
                <c:pt idx="14">
                  <c:v>8.6352303286073298</c:v>
                </c:pt>
                <c:pt idx="15">
                  <c:v>9.2520324949364241</c:v>
                </c:pt>
                <c:pt idx="16">
                  <c:v>9.8688346612655184</c:v>
                </c:pt>
                <c:pt idx="17">
                  <c:v>10.485636827594613</c:v>
                </c:pt>
                <c:pt idx="18">
                  <c:v>11.102438993923707</c:v>
                </c:pt>
                <c:pt idx="19">
                  <c:v>11.719241160252801</c:v>
                </c:pt>
                <c:pt idx="20">
                  <c:v>12.336043326581896</c:v>
                </c:pt>
                <c:pt idx="21">
                  <c:v>12.95284549291099</c:v>
                </c:pt>
                <c:pt idx="22">
                  <c:v>13.569647659240085</c:v>
                </c:pt>
                <c:pt idx="23">
                  <c:v>14.186449825569179</c:v>
                </c:pt>
                <c:pt idx="24">
                  <c:v>14.803251991898273</c:v>
                </c:pt>
                <c:pt idx="25">
                  <c:v>15.420054158227368</c:v>
                </c:pt>
                <c:pt idx="26">
                  <c:v>16.036856324556464</c:v>
                </c:pt>
                <c:pt idx="27">
                  <c:v>16.653658490885558</c:v>
                </c:pt>
                <c:pt idx="28">
                  <c:v>17.270460657214652</c:v>
                </c:pt>
                <c:pt idx="29">
                  <c:v>17.887262823543747</c:v>
                </c:pt>
                <c:pt idx="30">
                  <c:v>18.504064989872841</c:v>
                </c:pt>
                <c:pt idx="31">
                  <c:v>19.120867156201935</c:v>
                </c:pt>
                <c:pt idx="32">
                  <c:v>19.73766932253103</c:v>
                </c:pt>
                <c:pt idx="33">
                  <c:v>20.354471488860124</c:v>
                </c:pt>
                <c:pt idx="34">
                  <c:v>20.971273655189218</c:v>
                </c:pt>
                <c:pt idx="35">
                  <c:v>21.588075821518313</c:v>
                </c:pt>
                <c:pt idx="36">
                  <c:v>22.204877987847407</c:v>
                </c:pt>
                <c:pt idx="37">
                  <c:v>22.821680154176502</c:v>
                </c:pt>
                <c:pt idx="38">
                  <c:v>23.438482320505596</c:v>
                </c:pt>
                <c:pt idx="39">
                  <c:v>24.05528448683469</c:v>
                </c:pt>
                <c:pt idx="40">
                  <c:v>24.672086653163785</c:v>
                </c:pt>
                <c:pt idx="41">
                  <c:v>25.288888819492879</c:v>
                </c:pt>
                <c:pt idx="42">
                  <c:v>25.905690985821973</c:v>
                </c:pt>
                <c:pt idx="43">
                  <c:v>26.522493152151068</c:v>
                </c:pt>
                <c:pt idx="44">
                  <c:v>27.139295318480162</c:v>
                </c:pt>
                <c:pt idx="45">
                  <c:v>27.756097484809256</c:v>
                </c:pt>
                <c:pt idx="46">
                  <c:v>28.372899651138351</c:v>
                </c:pt>
                <c:pt idx="47">
                  <c:v>28.989701817467445</c:v>
                </c:pt>
                <c:pt idx="48">
                  <c:v>29.606503983796539</c:v>
                </c:pt>
                <c:pt idx="49">
                  <c:v>30.223306150125634</c:v>
                </c:pt>
                <c:pt idx="50">
                  <c:v>30.840108316454728</c:v>
                </c:pt>
                <c:pt idx="51">
                  <c:v>31.456910482783822</c:v>
                </c:pt>
                <c:pt idx="52">
                  <c:v>32.07371264911292</c:v>
                </c:pt>
                <c:pt idx="53">
                  <c:v>32.690514815442015</c:v>
                </c:pt>
                <c:pt idx="54">
                  <c:v>33.307316981771109</c:v>
                </c:pt>
                <c:pt idx="55">
                  <c:v>33.924119148100203</c:v>
                </c:pt>
                <c:pt idx="56">
                  <c:v>34.540921314429298</c:v>
                </c:pt>
                <c:pt idx="57">
                  <c:v>35.157723480758392</c:v>
                </c:pt>
                <c:pt idx="58">
                  <c:v>35.774525647087486</c:v>
                </c:pt>
                <c:pt idx="59">
                  <c:v>36.391327813416581</c:v>
                </c:pt>
                <c:pt idx="60">
                  <c:v>37.008129979745675</c:v>
                </c:pt>
                <c:pt idx="61">
                  <c:v>37.624932146074769</c:v>
                </c:pt>
                <c:pt idx="62">
                  <c:v>38.241734312403864</c:v>
                </c:pt>
                <c:pt idx="63">
                  <c:v>38.858536478732958</c:v>
                </c:pt>
                <c:pt idx="64">
                  <c:v>39.475338645062052</c:v>
                </c:pt>
                <c:pt idx="65">
                  <c:v>40.092140811391147</c:v>
                </c:pt>
                <c:pt idx="66">
                  <c:v>40.708942977720241</c:v>
                </c:pt>
                <c:pt idx="67">
                  <c:v>41.325745144049336</c:v>
                </c:pt>
                <c:pt idx="68">
                  <c:v>41.94254731037843</c:v>
                </c:pt>
                <c:pt idx="69">
                  <c:v>42.559349476707524</c:v>
                </c:pt>
                <c:pt idx="70">
                  <c:v>43.176151643036619</c:v>
                </c:pt>
                <c:pt idx="71">
                  <c:v>43.792953809365713</c:v>
                </c:pt>
                <c:pt idx="72">
                  <c:v>44.409755975694807</c:v>
                </c:pt>
                <c:pt idx="73">
                  <c:v>45.026558142023902</c:v>
                </c:pt>
                <c:pt idx="74">
                  <c:v>45.643360308352996</c:v>
                </c:pt>
                <c:pt idx="75">
                  <c:v>46.26016247468209</c:v>
                </c:pt>
                <c:pt idx="76">
                  <c:v>46.876964641011185</c:v>
                </c:pt>
                <c:pt idx="77">
                  <c:v>47.493766807340279</c:v>
                </c:pt>
                <c:pt idx="78">
                  <c:v>48.110568973669373</c:v>
                </c:pt>
                <c:pt idx="79">
                  <c:v>48.727371139998468</c:v>
                </c:pt>
                <c:pt idx="80">
                  <c:v>49.344173306327562</c:v>
                </c:pt>
                <c:pt idx="81">
                  <c:v>49.960975472656656</c:v>
                </c:pt>
                <c:pt idx="82">
                  <c:v>50.577777638985751</c:v>
                </c:pt>
                <c:pt idx="83">
                  <c:v>51.194579805314845</c:v>
                </c:pt>
                <c:pt idx="84">
                  <c:v>51.811381971643939</c:v>
                </c:pt>
                <c:pt idx="85">
                  <c:v>52.428184137973034</c:v>
                </c:pt>
                <c:pt idx="86">
                  <c:v>53.044986304302128</c:v>
                </c:pt>
                <c:pt idx="87">
                  <c:v>53.661788470631222</c:v>
                </c:pt>
                <c:pt idx="88">
                  <c:v>54.278590636960317</c:v>
                </c:pt>
                <c:pt idx="89">
                  <c:v>54.895392803289411</c:v>
                </c:pt>
                <c:pt idx="90">
                  <c:v>55.512194969618506</c:v>
                </c:pt>
                <c:pt idx="91">
                  <c:v>56.1289971359476</c:v>
                </c:pt>
                <c:pt idx="92">
                  <c:v>56.745799302276694</c:v>
                </c:pt>
                <c:pt idx="93">
                  <c:v>57.362601468605789</c:v>
                </c:pt>
                <c:pt idx="94">
                  <c:v>57.979403634934883</c:v>
                </c:pt>
                <c:pt idx="95">
                  <c:v>58.596205801263977</c:v>
                </c:pt>
                <c:pt idx="96">
                  <c:v>59.213007967593072</c:v>
                </c:pt>
                <c:pt idx="97">
                  <c:v>59.829810133922166</c:v>
                </c:pt>
                <c:pt idx="98">
                  <c:v>60.44661230025126</c:v>
                </c:pt>
                <c:pt idx="99">
                  <c:v>61.063414466580355</c:v>
                </c:pt>
                <c:pt idx="100">
                  <c:v>61.680216632909492</c:v>
                </c:pt>
              </c:numCache>
            </c:numRef>
          </c:xVal>
          <c:yVal>
            <c:numRef>
              <c:f>'Example 8'!$J$2:$J$102</c:f>
              <c:numCache>
                <c:formatCode>General</c:formatCode>
                <c:ptCount val="101"/>
                <c:pt idx="0">
                  <c:v>-0.43249651698808877</c:v>
                </c:pt>
                <c:pt idx="1">
                  <c:v>-0.40399186682249644</c:v>
                </c:pt>
                <c:pt idx="2">
                  <c:v>-0.37421554056926493</c:v>
                </c:pt>
                <c:pt idx="3">
                  <c:v>-0.3431675382283943</c:v>
                </c:pt>
                <c:pt idx="4">
                  <c:v>-0.3108478597998845</c:v>
                </c:pt>
                <c:pt idx="5">
                  <c:v>-0.27725650528373563</c:v>
                </c:pt>
                <c:pt idx="6">
                  <c:v>-0.24239347467994748</c:v>
                </c:pt>
                <c:pt idx="7">
                  <c:v>-0.20625876798852028</c:v>
                </c:pt>
                <c:pt idx="8">
                  <c:v>-0.16885238520945389</c:v>
                </c:pt>
                <c:pt idx="9">
                  <c:v>-0.13017432634274836</c:v>
                </c:pt>
                <c:pt idx="10">
                  <c:v>-9.0224591388403691E-2</c:v>
                </c:pt>
                <c:pt idx="11">
                  <c:v>-4.9003180346419872E-2</c:v>
                </c:pt>
                <c:pt idx="12">
                  <c:v>-6.5100932167969083E-3</c:v>
                </c:pt>
                <c:pt idx="13">
                  <c:v>3.725467000046527E-2</c:v>
                </c:pt>
                <c:pt idx="14">
                  <c:v>8.2291109305366442E-2</c:v>
                </c:pt>
                <c:pt idx="15">
                  <c:v>0.12859922469790683</c:v>
                </c:pt>
                <c:pt idx="16">
                  <c:v>0.17617901617808629</c:v>
                </c:pt>
                <c:pt idx="17">
                  <c:v>0.22503048374590495</c:v>
                </c:pt>
                <c:pt idx="18">
                  <c:v>0.27515362740136273</c:v>
                </c:pt>
                <c:pt idx="19">
                  <c:v>0.32654844714445963</c:v>
                </c:pt>
                <c:pt idx="20">
                  <c:v>0.37921494297519565</c:v>
                </c:pt>
                <c:pt idx="21">
                  <c:v>0.43315311489357095</c:v>
                </c:pt>
                <c:pt idx="22">
                  <c:v>0.48836296289958525</c:v>
                </c:pt>
                <c:pt idx="23">
                  <c:v>0.54484448699323873</c:v>
                </c:pt>
                <c:pt idx="24">
                  <c:v>0.60259768717453133</c:v>
                </c:pt>
                <c:pt idx="25">
                  <c:v>0.66162256344346315</c:v>
                </c:pt>
                <c:pt idx="26">
                  <c:v>0.72191911580003432</c:v>
                </c:pt>
                <c:pt idx="27">
                  <c:v>0.78348734424424427</c:v>
                </c:pt>
                <c:pt idx="28">
                  <c:v>0.84632724877609355</c:v>
                </c:pt>
                <c:pt idx="29">
                  <c:v>0.91043882939558185</c:v>
                </c:pt>
                <c:pt idx="30">
                  <c:v>0.97582208610270937</c:v>
                </c:pt>
                <c:pt idx="31">
                  <c:v>1.0424770188974759</c:v>
                </c:pt>
                <c:pt idx="32">
                  <c:v>1.1104036277798817</c:v>
                </c:pt>
                <c:pt idx="33">
                  <c:v>1.1796019127499267</c:v>
                </c:pt>
                <c:pt idx="34">
                  <c:v>1.2500718738076109</c:v>
                </c:pt>
                <c:pt idx="35">
                  <c:v>1.3218135109529341</c:v>
                </c:pt>
                <c:pt idx="36">
                  <c:v>1.3948268241858965</c:v>
                </c:pt>
                <c:pt idx="37">
                  <c:v>1.469111813506498</c:v>
                </c:pt>
                <c:pt idx="38">
                  <c:v>1.5446684789147387</c:v>
                </c:pt>
                <c:pt idx="39">
                  <c:v>1.6214968204106186</c:v>
                </c:pt>
                <c:pt idx="40">
                  <c:v>1.6995968379941373</c:v>
                </c:pt>
                <c:pt idx="41">
                  <c:v>1.7789685316652952</c:v>
                </c:pt>
                <c:pt idx="42">
                  <c:v>1.8596119014240924</c:v>
                </c:pt>
                <c:pt idx="43">
                  <c:v>1.941526947270529</c:v>
                </c:pt>
                <c:pt idx="44">
                  <c:v>2.0247136692046048</c:v>
                </c:pt>
                <c:pt idx="45">
                  <c:v>2.1091720672263192</c:v>
                </c:pt>
                <c:pt idx="46">
                  <c:v>2.1949021413356729</c:v>
                </c:pt>
                <c:pt idx="47">
                  <c:v>2.2819038915326662</c:v>
                </c:pt>
                <c:pt idx="48">
                  <c:v>2.3701773178172978</c:v>
                </c:pt>
                <c:pt idx="49">
                  <c:v>2.4597224201895695</c:v>
                </c:pt>
                <c:pt idx="50">
                  <c:v>2.5505391986494796</c:v>
                </c:pt>
                <c:pt idx="51">
                  <c:v>2.642627653197029</c:v>
                </c:pt>
                <c:pt idx="52">
                  <c:v>2.7359877838322184</c:v>
                </c:pt>
                <c:pt idx="53">
                  <c:v>2.8306195905550458</c:v>
                </c:pt>
                <c:pt idx="54">
                  <c:v>2.9265230733655132</c:v>
                </c:pt>
                <c:pt idx="55">
                  <c:v>3.0236982322636194</c:v>
                </c:pt>
                <c:pt idx="56">
                  <c:v>3.1221450672493649</c:v>
                </c:pt>
                <c:pt idx="57">
                  <c:v>3.2218635783227487</c:v>
                </c:pt>
                <c:pt idx="58">
                  <c:v>3.3228537654837722</c:v>
                </c:pt>
                <c:pt idx="59">
                  <c:v>3.4251156287324349</c:v>
                </c:pt>
                <c:pt idx="60">
                  <c:v>3.5286491680687369</c:v>
                </c:pt>
                <c:pt idx="61">
                  <c:v>3.6334543834926776</c:v>
                </c:pt>
                <c:pt idx="62">
                  <c:v>3.7395312750042575</c:v>
                </c:pt>
                <c:pt idx="63">
                  <c:v>3.8468798426034772</c:v>
                </c:pt>
                <c:pt idx="64">
                  <c:v>3.9555000862903356</c:v>
                </c:pt>
                <c:pt idx="65">
                  <c:v>4.0653920060648332</c:v>
                </c:pt>
                <c:pt idx="66">
                  <c:v>4.1765556019269692</c:v>
                </c:pt>
                <c:pt idx="67">
                  <c:v>4.2889908738767453</c:v>
                </c:pt>
                <c:pt idx="68">
                  <c:v>4.4026978219141606</c:v>
                </c:pt>
                <c:pt idx="69">
                  <c:v>4.5176764460392143</c:v>
                </c:pt>
                <c:pt idx="70">
                  <c:v>4.6339267462519071</c:v>
                </c:pt>
                <c:pt idx="71">
                  <c:v>4.7514487225522402</c:v>
                </c:pt>
                <c:pt idx="72">
                  <c:v>4.8702423749402115</c:v>
                </c:pt>
                <c:pt idx="73">
                  <c:v>4.9903077034158221</c:v>
                </c:pt>
                <c:pt idx="74">
                  <c:v>5.1116447079790728</c:v>
                </c:pt>
                <c:pt idx="75">
                  <c:v>5.2342533886299609</c:v>
                </c:pt>
                <c:pt idx="76">
                  <c:v>5.3581337453684892</c:v>
                </c:pt>
                <c:pt idx="77">
                  <c:v>5.4832857781946567</c:v>
                </c:pt>
                <c:pt idx="78">
                  <c:v>5.6097094871084625</c:v>
                </c:pt>
                <c:pt idx="79">
                  <c:v>5.7374048721099085</c:v>
                </c:pt>
                <c:pt idx="80">
                  <c:v>5.8663719331989927</c:v>
                </c:pt>
                <c:pt idx="81">
                  <c:v>5.9966106703757163</c:v>
                </c:pt>
                <c:pt idx="82">
                  <c:v>6.1281210836400799</c:v>
                </c:pt>
                <c:pt idx="83">
                  <c:v>6.2609031729920819</c:v>
                </c:pt>
                <c:pt idx="84">
                  <c:v>6.394956938431724</c:v>
                </c:pt>
                <c:pt idx="85">
                  <c:v>6.5302823799590044</c:v>
                </c:pt>
                <c:pt idx="86">
                  <c:v>6.6668794975739232</c:v>
                </c:pt>
                <c:pt idx="87">
                  <c:v>6.8047482912764821</c:v>
                </c:pt>
                <c:pt idx="88">
                  <c:v>6.9438887610666802</c:v>
                </c:pt>
                <c:pt idx="89">
                  <c:v>7.0843009069445166</c:v>
                </c:pt>
                <c:pt idx="90">
                  <c:v>7.2259847289099932</c:v>
                </c:pt>
                <c:pt idx="91">
                  <c:v>7.3689402269631081</c:v>
                </c:pt>
                <c:pt idx="92">
                  <c:v>7.5131674011038623</c:v>
                </c:pt>
                <c:pt idx="93">
                  <c:v>7.6586662513322565</c:v>
                </c:pt>
                <c:pt idx="94">
                  <c:v>7.8054367776482891</c:v>
                </c:pt>
                <c:pt idx="95">
                  <c:v>7.9534789800519601</c:v>
                </c:pt>
                <c:pt idx="96">
                  <c:v>8.1027928585432711</c:v>
                </c:pt>
                <c:pt idx="97">
                  <c:v>8.2533784131222223</c:v>
                </c:pt>
                <c:pt idx="98">
                  <c:v>8.4052356437888101</c:v>
                </c:pt>
                <c:pt idx="99">
                  <c:v>8.5583645505430397</c:v>
                </c:pt>
                <c:pt idx="100">
                  <c:v>8.7127651333849183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45-4BD9-B004-9744E802E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883440"/>
        <c:axId val="640889320"/>
      </c:scatterChart>
      <c:valAx>
        <c:axId val="640883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89320"/>
        <c:crosses val="autoZero"/>
        <c:crossBetween val="midCat"/>
      </c:valAx>
      <c:valAx>
        <c:axId val="64088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83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061089238845139"/>
          <c:y val="0.2274300087489064"/>
          <c:w val="0.26780664916885388"/>
          <c:h val="0.212212744240303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strRef>
              <c:f>'Example 8'!$F$1</c:f>
              <c:strCache>
                <c:ptCount val="1"/>
                <c:pt idx="0">
                  <c:v>x_2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'Example 8'!$D$2:$D$102</c:f>
              <c:numCache>
                <c:formatCode>General</c:formatCode>
                <c:ptCount val="101"/>
                <c:pt idx="0">
                  <c:v>0</c:v>
                </c:pt>
                <c:pt idx="1">
                  <c:v>0.6168021663290949</c:v>
                </c:pt>
                <c:pt idx="2">
                  <c:v>1.2336043326581898</c:v>
                </c:pt>
                <c:pt idx="3">
                  <c:v>1.8504064989872848</c:v>
                </c:pt>
                <c:pt idx="4">
                  <c:v>2.4672086653163796</c:v>
                </c:pt>
                <c:pt idx="5">
                  <c:v>3.0840108316454744</c:v>
                </c:pt>
                <c:pt idx="6">
                  <c:v>3.7008129979745692</c:v>
                </c:pt>
                <c:pt idx="7">
                  <c:v>4.317615164303664</c:v>
                </c:pt>
                <c:pt idx="8">
                  <c:v>4.9344173306327592</c:v>
                </c:pt>
                <c:pt idx="9">
                  <c:v>5.5512194969618545</c:v>
                </c:pt>
                <c:pt idx="10">
                  <c:v>6.1680216632909497</c:v>
                </c:pt>
                <c:pt idx="11">
                  <c:v>6.7848238296200449</c:v>
                </c:pt>
                <c:pt idx="12">
                  <c:v>7.4016259959491402</c:v>
                </c:pt>
                <c:pt idx="13">
                  <c:v>8.0184281622782354</c:v>
                </c:pt>
                <c:pt idx="14">
                  <c:v>8.6352303286073298</c:v>
                </c:pt>
                <c:pt idx="15">
                  <c:v>9.2520324949364241</c:v>
                </c:pt>
                <c:pt idx="16">
                  <c:v>9.8688346612655184</c:v>
                </c:pt>
                <c:pt idx="17">
                  <c:v>10.485636827594613</c:v>
                </c:pt>
                <c:pt idx="18">
                  <c:v>11.102438993923707</c:v>
                </c:pt>
                <c:pt idx="19">
                  <c:v>11.719241160252801</c:v>
                </c:pt>
                <c:pt idx="20">
                  <c:v>12.336043326581896</c:v>
                </c:pt>
                <c:pt idx="21">
                  <c:v>12.95284549291099</c:v>
                </c:pt>
                <c:pt idx="22">
                  <c:v>13.569647659240085</c:v>
                </c:pt>
                <c:pt idx="23">
                  <c:v>14.186449825569179</c:v>
                </c:pt>
                <c:pt idx="24">
                  <c:v>14.803251991898273</c:v>
                </c:pt>
                <c:pt idx="25">
                  <c:v>15.420054158227368</c:v>
                </c:pt>
                <c:pt idx="26">
                  <c:v>16.036856324556464</c:v>
                </c:pt>
                <c:pt idx="27">
                  <c:v>16.653658490885558</c:v>
                </c:pt>
                <c:pt idx="28">
                  <c:v>17.270460657214652</c:v>
                </c:pt>
                <c:pt idx="29">
                  <c:v>17.887262823543747</c:v>
                </c:pt>
                <c:pt idx="30">
                  <c:v>18.504064989872841</c:v>
                </c:pt>
                <c:pt idx="31">
                  <c:v>19.120867156201935</c:v>
                </c:pt>
                <c:pt idx="32">
                  <c:v>19.73766932253103</c:v>
                </c:pt>
                <c:pt idx="33">
                  <c:v>20.354471488860124</c:v>
                </c:pt>
                <c:pt idx="34">
                  <c:v>20.971273655189218</c:v>
                </c:pt>
                <c:pt idx="35">
                  <c:v>21.588075821518313</c:v>
                </c:pt>
                <c:pt idx="36">
                  <c:v>22.204877987847407</c:v>
                </c:pt>
                <c:pt idx="37">
                  <c:v>22.821680154176502</c:v>
                </c:pt>
                <c:pt idx="38">
                  <c:v>23.438482320505596</c:v>
                </c:pt>
                <c:pt idx="39">
                  <c:v>24.05528448683469</c:v>
                </c:pt>
                <c:pt idx="40">
                  <c:v>24.672086653163785</c:v>
                </c:pt>
                <c:pt idx="41">
                  <c:v>25.288888819492879</c:v>
                </c:pt>
                <c:pt idx="42">
                  <c:v>25.905690985821973</c:v>
                </c:pt>
                <c:pt idx="43">
                  <c:v>26.522493152151068</c:v>
                </c:pt>
                <c:pt idx="44">
                  <c:v>27.139295318480162</c:v>
                </c:pt>
                <c:pt idx="45">
                  <c:v>27.756097484809256</c:v>
                </c:pt>
                <c:pt idx="46">
                  <c:v>28.372899651138351</c:v>
                </c:pt>
                <c:pt idx="47">
                  <c:v>28.989701817467445</c:v>
                </c:pt>
                <c:pt idx="48">
                  <c:v>29.606503983796539</c:v>
                </c:pt>
                <c:pt idx="49">
                  <c:v>30.223306150125634</c:v>
                </c:pt>
                <c:pt idx="50">
                  <c:v>30.840108316454728</c:v>
                </c:pt>
                <c:pt idx="51">
                  <c:v>31.456910482783822</c:v>
                </c:pt>
                <c:pt idx="52">
                  <c:v>32.07371264911292</c:v>
                </c:pt>
                <c:pt idx="53">
                  <c:v>32.690514815442015</c:v>
                </c:pt>
                <c:pt idx="54">
                  <c:v>33.307316981771109</c:v>
                </c:pt>
                <c:pt idx="55">
                  <c:v>33.924119148100203</c:v>
                </c:pt>
                <c:pt idx="56">
                  <c:v>34.540921314429298</c:v>
                </c:pt>
                <c:pt idx="57">
                  <c:v>35.157723480758392</c:v>
                </c:pt>
                <c:pt idx="58">
                  <c:v>35.774525647087486</c:v>
                </c:pt>
                <c:pt idx="59">
                  <c:v>36.391327813416581</c:v>
                </c:pt>
                <c:pt idx="60">
                  <c:v>37.008129979745675</c:v>
                </c:pt>
                <c:pt idx="61">
                  <c:v>37.624932146074769</c:v>
                </c:pt>
                <c:pt idx="62">
                  <c:v>38.241734312403864</c:v>
                </c:pt>
                <c:pt idx="63">
                  <c:v>38.858536478732958</c:v>
                </c:pt>
                <c:pt idx="64">
                  <c:v>39.475338645062052</c:v>
                </c:pt>
                <c:pt idx="65">
                  <c:v>40.092140811391147</c:v>
                </c:pt>
                <c:pt idx="66">
                  <c:v>40.708942977720241</c:v>
                </c:pt>
                <c:pt idx="67">
                  <c:v>41.325745144049336</c:v>
                </c:pt>
                <c:pt idx="68">
                  <c:v>41.94254731037843</c:v>
                </c:pt>
                <c:pt idx="69">
                  <c:v>42.559349476707524</c:v>
                </c:pt>
                <c:pt idx="70">
                  <c:v>43.176151643036619</c:v>
                </c:pt>
                <c:pt idx="71">
                  <c:v>43.792953809365713</c:v>
                </c:pt>
                <c:pt idx="72">
                  <c:v>44.409755975694807</c:v>
                </c:pt>
                <c:pt idx="73">
                  <c:v>45.026558142023902</c:v>
                </c:pt>
                <c:pt idx="74">
                  <c:v>45.643360308352996</c:v>
                </c:pt>
                <c:pt idx="75">
                  <c:v>46.26016247468209</c:v>
                </c:pt>
                <c:pt idx="76">
                  <c:v>46.876964641011185</c:v>
                </c:pt>
                <c:pt idx="77">
                  <c:v>47.493766807340279</c:v>
                </c:pt>
                <c:pt idx="78">
                  <c:v>48.110568973669373</c:v>
                </c:pt>
                <c:pt idx="79">
                  <c:v>48.727371139998468</c:v>
                </c:pt>
                <c:pt idx="80">
                  <c:v>49.344173306327562</c:v>
                </c:pt>
                <c:pt idx="81">
                  <c:v>49.960975472656656</c:v>
                </c:pt>
                <c:pt idx="82">
                  <c:v>50.577777638985751</c:v>
                </c:pt>
                <c:pt idx="83">
                  <c:v>51.194579805314845</c:v>
                </c:pt>
                <c:pt idx="84">
                  <c:v>51.811381971643939</c:v>
                </c:pt>
                <c:pt idx="85">
                  <c:v>52.428184137973034</c:v>
                </c:pt>
                <c:pt idx="86">
                  <c:v>53.044986304302128</c:v>
                </c:pt>
                <c:pt idx="87">
                  <c:v>53.661788470631222</c:v>
                </c:pt>
                <c:pt idx="88">
                  <c:v>54.278590636960317</c:v>
                </c:pt>
                <c:pt idx="89">
                  <c:v>54.895392803289411</c:v>
                </c:pt>
                <c:pt idx="90">
                  <c:v>55.512194969618506</c:v>
                </c:pt>
                <c:pt idx="91">
                  <c:v>56.1289971359476</c:v>
                </c:pt>
                <c:pt idx="92">
                  <c:v>56.745799302276694</c:v>
                </c:pt>
                <c:pt idx="93">
                  <c:v>57.362601468605789</c:v>
                </c:pt>
                <c:pt idx="94">
                  <c:v>57.979403634934883</c:v>
                </c:pt>
                <c:pt idx="95">
                  <c:v>58.596205801263977</c:v>
                </c:pt>
                <c:pt idx="96">
                  <c:v>59.213007967593072</c:v>
                </c:pt>
                <c:pt idx="97">
                  <c:v>59.829810133922166</c:v>
                </c:pt>
                <c:pt idx="98">
                  <c:v>60.44661230025126</c:v>
                </c:pt>
                <c:pt idx="99">
                  <c:v>61.063414466580355</c:v>
                </c:pt>
                <c:pt idx="100">
                  <c:v>61.680216632909492</c:v>
                </c:pt>
              </c:numCache>
            </c:numRef>
          </c:xVal>
          <c:yVal>
            <c:numRef>
              <c:f>'Example 8'!$F$2:$F$102</c:f>
              <c:numCache>
                <c:formatCode>General</c:formatCode>
                <c:ptCount val="101"/>
                <c:pt idx="0">
                  <c:v>150</c:v>
                </c:pt>
                <c:pt idx="1">
                  <c:v>147.13581909892247</c:v>
                </c:pt>
                <c:pt idx="2">
                  <c:v>143.50909392993162</c:v>
                </c:pt>
                <c:pt idx="3">
                  <c:v>139.05313168101733</c:v>
                </c:pt>
                <c:pt idx="4">
                  <c:v>133.74614037497733</c:v>
                </c:pt>
                <c:pt idx="5">
                  <c:v>127.61820424531898</c:v>
                </c:pt>
                <c:pt idx="6">
                  <c:v>120.74817165506296</c:v>
                </c:pt>
                <c:pt idx="7">
                  <c:v>113.25878460645109</c:v>
                </c:pt>
                <c:pt idx="8">
                  <c:v>105.29653644067523</c:v>
                </c:pt>
                <c:pt idx="9">
                  <c:v>97.019299712637022</c:v>
                </c:pt>
                <c:pt idx="10">
                  <c:v>88.584312000845358</c:v>
                </c:pt>
                <c:pt idx="11">
                  <c:v>80.135791853028849</c:v>
                </c:pt>
                <c:pt idx="12">
                  <c:v>71.812520106894638</c:v>
                </c:pt>
                <c:pt idx="13">
                  <c:v>63.726234392165004</c:v>
                </c:pt>
                <c:pt idx="14">
                  <c:v>55.976984935306028</c:v>
                </c:pt>
                <c:pt idx="15">
                  <c:v>48.658386901490523</c:v>
                </c:pt>
                <c:pt idx="16">
                  <c:v>41.830933550370716</c:v>
                </c:pt>
                <c:pt idx="17">
                  <c:v>35.546096271432774</c:v>
                </c:pt>
                <c:pt idx="18">
                  <c:v>29.846265534728097</c:v>
                </c:pt>
                <c:pt idx="19">
                  <c:v>24.754791663501436</c:v>
                </c:pt>
                <c:pt idx="20">
                  <c:v>20.275248058633174</c:v>
                </c:pt>
                <c:pt idx="21">
                  <c:v>16.407834136524745</c:v>
                </c:pt>
                <c:pt idx="22">
                  <c:v>13.14169603832099</c:v>
                </c:pt>
                <c:pt idx="23">
                  <c:v>10.450916413563974</c:v>
                </c:pt>
                <c:pt idx="24">
                  <c:v>8.3070579853993234</c:v>
                </c:pt>
                <c:pt idx="25">
                  <c:v>6.6770726478087354</c:v>
                </c:pt>
                <c:pt idx="26">
                  <c:v>5.516915388556983</c:v>
                </c:pt>
                <c:pt idx="27">
                  <c:v>4.7778724837870907</c:v>
                </c:pt>
                <c:pt idx="28">
                  <c:v>4.4020011411787543</c:v>
                </c:pt>
                <c:pt idx="29">
                  <c:v>4.3267554046235324</c:v>
                </c:pt>
                <c:pt idx="30">
                  <c:v>4.491185559826727</c:v>
                </c:pt>
                <c:pt idx="31">
                  <c:v>4.8452001891999341</c:v>
                </c:pt>
                <c:pt idx="32">
                  <c:v>5.3470783308916294</c:v>
                </c:pt>
                <c:pt idx="33">
                  <c:v>5.9647645386428021</c:v>
                </c:pt>
                <c:pt idx="34">
                  <c:v>6.6715921869341921</c:v>
                </c:pt>
                <c:pt idx="35">
                  <c:v>7.446169315155327</c:v>
                </c:pt>
                <c:pt idx="36">
                  <c:v>8.2686768614894568</c:v>
                </c:pt>
                <c:pt idx="37">
                  <c:v>9.1230647978495423</c:v>
                </c:pt>
                <c:pt idx="38">
                  <c:v>9.9951706117967838</c:v>
                </c:pt>
                <c:pt idx="39">
                  <c:v>10.871490746032498</c:v>
                </c:pt>
                <c:pt idx="40">
                  <c:v>11.741534139304003</c:v>
                </c:pt>
                <c:pt idx="41">
                  <c:v>12.596590179909883</c:v>
                </c:pt>
                <c:pt idx="42">
                  <c:v>13.428589483222883</c:v>
                </c:pt>
                <c:pt idx="43">
                  <c:v>14.230051766298164</c:v>
                </c:pt>
                <c:pt idx="44">
                  <c:v>14.996410127496787</c:v>
                </c:pt>
                <c:pt idx="45">
                  <c:v>15.723689535724381</c:v>
                </c:pt>
                <c:pt idx="46">
                  <c:v>16.408294995859528</c:v>
                </c:pt>
                <c:pt idx="47">
                  <c:v>17.04692470283679</c:v>
                </c:pt>
                <c:pt idx="48">
                  <c:v>17.637828378315213</c:v>
                </c:pt>
                <c:pt idx="49">
                  <c:v>18.180202112642725</c:v>
                </c:pt>
                <c:pt idx="50">
                  <c:v>18.673241996167242</c:v>
                </c:pt>
                <c:pt idx="51">
                  <c:v>19.116386190623917</c:v>
                </c:pt>
                <c:pt idx="52">
                  <c:v>19.509262155351511</c:v>
                </c:pt>
                <c:pt idx="53">
                  <c:v>19.852033873407144</c:v>
                </c:pt>
                <c:pt idx="54">
                  <c:v>20.145535367577111</c:v>
                </c:pt>
                <c:pt idx="55">
                  <c:v>20.39060066064771</c:v>
                </c:pt>
                <c:pt idx="56">
                  <c:v>20.588063775405235</c:v>
                </c:pt>
                <c:pt idx="57">
                  <c:v>20.738761343644629</c:v>
                </c:pt>
                <c:pt idx="58">
                  <c:v>20.843790338291782</c:v>
                </c:pt>
                <c:pt idx="59">
                  <c:v>20.904250552143548</c:v>
                </c:pt>
                <c:pt idx="60">
                  <c:v>20.921454025421792</c:v>
                </c:pt>
                <c:pt idx="61">
                  <c:v>20.896712798348386</c:v>
                </c:pt>
                <c:pt idx="62">
                  <c:v>20.831338911145188</c:v>
                </c:pt>
                <c:pt idx="63">
                  <c:v>20.726644404034069</c:v>
                </c:pt>
                <c:pt idx="64">
                  <c:v>20.583941317236892</c:v>
                </c:pt>
                <c:pt idx="65">
                  <c:v>20.40454169097552</c:v>
                </c:pt>
                <c:pt idx="66">
                  <c:v>20.189206956859469</c:v>
                </c:pt>
                <c:pt idx="67">
                  <c:v>19.939385241435108</c:v>
                </c:pt>
                <c:pt idx="68">
                  <c:v>19.657373358680847</c:v>
                </c:pt>
                <c:pt idx="69">
                  <c:v>19.344269205640209</c:v>
                </c:pt>
                <c:pt idx="70">
                  <c:v>19.001170679356722</c:v>
                </c:pt>
                <c:pt idx="71">
                  <c:v>18.629175676873903</c:v>
                </c:pt>
                <c:pt idx="72">
                  <c:v>18.22938209523528</c:v>
                </c:pt>
                <c:pt idx="73">
                  <c:v>17.802887831484377</c:v>
                </c:pt>
                <c:pt idx="74">
                  <c:v>17.350790782664717</c:v>
                </c:pt>
                <c:pt idx="75">
                  <c:v>16.87418884581982</c:v>
                </c:pt>
                <c:pt idx="76">
                  <c:v>16.374179917993214</c:v>
                </c:pt>
                <c:pt idx="77">
                  <c:v>15.851861896228419</c:v>
                </c:pt>
                <c:pt idx="78">
                  <c:v>15.308332677568963</c:v>
                </c:pt>
                <c:pt idx="79">
                  <c:v>14.744690159058369</c:v>
                </c:pt>
                <c:pt idx="80">
                  <c:v>14.162032237740156</c:v>
                </c:pt>
                <c:pt idx="81">
                  <c:v>13.561456810657853</c:v>
                </c:pt>
                <c:pt idx="82">
                  <c:v>12.944154724812529</c:v>
                </c:pt>
                <c:pt idx="83">
                  <c:v>12.311154379618719</c:v>
                </c:pt>
                <c:pt idx="84">
                  <c:v>11.663133300883604</c:v>
                </c:pt>
                <c:pt idx="85">
                  <c:v>11.001504801757559</c:v>
                </c:pt>
                <c:pt idx="86">
                  <c:v>10.32768219539096</c:v>
                </c:pt>
                <c:pt idx="87">
                  <c:v>9.6430787949341799</c:v>
                </c:pt>
                <c:pt idx="88">
                  <c:v>8.9491079135375973</c:v>
                </c:pt>
                <c:pt idx="89">
                  <c:v>8.2472108701415436</c:v>
                </c:pt>
                <c:pt idx="90">
                  <c:v>7.5392369171131257</c:v>
                </c:pt>
                <c:pt idx="91">
                  <c:v>6.8272094252700892</c:v>
                </c:pt>
                <c:pt idx="92">
                  <c:v>6.1145654486933791</c:v>
                </c:pt>
                <c:pt idx="93">
                  <c:v>5.4048621354939357</c:v>
                </c:pt>
                <c:pt idx="94">
                  <c:v>4.7022344287058093</c:v>
                </c:pt>
                <c:pt idx="95">
                  <c:v>4.0136121114928498</c:v>
                </c:pt>
                <c:pt idx="96">
                  <c:v>3.3486209529001663</c:v>
                </c:pt>
                <c:pt idx="97">
                  <c:v>2.719441252839506</c:v>
                </c:pt>
                <c:pt idx="98">
                  <c:v>2.1461032184389697</c:v>
                </c:pt>
                <c:pt idx="99">
                  <c:v>1.653870460223261</c:v>
                </c:pt>
                <c:pt idx="100">
                  <c:v>1.2704599122336002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75-4C9E-83E7-B9E480CADA45}"/>
            </c:ext>
          </c:extLst>
        </c:ser>
        <c:ser>
          <c:idx val="2"/>
          <c:order val="2"/>
          <c:tx>
            <c:strRef>
              <c:f>'Example 8'!$G$1</c:f>
              <c:strCache>
                <c:ptCount val="1"/>
                <c:pt idx="0">
                  <c:v>x_3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'Example 8'!$D$2:$D$102</c:f>
              <c:numCache>
                <c:formatCode>General</c:formatCode>
                <c:ptCount val="101"/>
                <c:pt idx="0">
                  <c:v>0</c:v>
                </c:pt>
                <c:pt idx="1">
                  <c:v>0.6168021663290949</c:v>
                </c:pt>
                <c:pt idx="2">
                  <c:v>1.2336043326581898</c:v>
                </c:pt>
                <c:pt idx="3">
                  <c:v>1.8504064989872848</c:v>
                </c:pt>
                <c:pt idx="4">
                  <c:v>2.4672086653163796</c:v>
                </c:pt>
                <c:pt idx="5">
                  <c:v>3.0840108316454744</c:v>
                </c:pt>
                <c:pt idx="6">
                  <c:v>3.7008129979745692</c:v>
                </c:pt>
                <c:pt idx="7">
                  <c:v>4.317615164303664</c:v>
                </c:pt>
                <c:pt idx="8">
                  <c:v>4.9344173306327592</c:v>
                </c:pt>
                <c:pt idx="9">
                  <c:v>5.5512194969618545</c:v>
                </c:pt>
                <c:pt idx="10">
                  <c:v>6.1680216632909497</c:v>
                </c:pt>
                <c:pt idx="11">
                  <c:v>6.7848238296200449</c:v>
                </c:pt>
                <c:pt idx="12">
                  <c:v>7.4016259959491402</c:v>
                </c:pt>
                <c:pt idx="13">
                  <c:v>8.0184281622782354</c:v>
                </c:pt>
                <c:pt idx="14">
                  <c:v>8.6352303286073298</c:v>
                </c:pt>
                <c:pt idx="15">
                  <c:v>9.2520324949364241</c:v>
                </c:pt>
                <c:pt idx="16">
                  <c:v>9.8688346612655184</c:v>
                </c:pt>
                <c:pt idx="17">
                  <c:v>10.485636827594613</c:v>
                </c:pt>
                <c:pt idx="18">
                  <c:v>11.102438993923707</c:v>
                </c:pt>
                <c:pt idx="19">
                  <c:v>11.719241160252801</c:v>
                </c:pt>
                <c:pt idx="20">
                  <c:v>12.336043326581896</c:v>
                </c:pt>
                <c:pt idx="21">
                  <c:v>12.95284549291099</c:v>
                </c:pt>
                <c:pt idx="22">
                  <c:v>13.569647659240085</c:v>
                </c:pt>
                <c:pt idx="23">
                  <c:v>14.186449825569179</c:v>
                </c:pt>
                <c:pt idx="24">
                  <c:v>14.803251991898273</c:v>
                </c:pt>
                <c:pt idx="25">
                  <c:v>15.420054158227368</c:v>
                </c:pt>
                <c:pt idx="26">
                  <c:v>16.036856324556464</c:v>
                </c:pt>
                <c:pt idx="27">
                  <c:v>16.653658490885558</c:v>
                </c:pt>
                <c:pt idx="28">
                  <c:v>17.270460657214652</c:v>
                </c:pt>
                <c:pt idx="29">
                  <c:v>17.887262823543747</c:v>
                </c:pt>
                <c:pt idx="30">
                  <c:v>18.504064989872841</c:v>
                </c:pt>
                <c:pt idx="31">
                  <c:v>19.120867156201935</c:v>
                </c:pt>
                <c:pt idx="32">
                  <c:v>19.73766932253103</c:v>
                </c:pt>
                <c:pt idx="33">
                  <c:v>20.354471488860124</c:v>
                </c:pt>
                <c:pt idx="34">
                  <c:v>20.971273655189218</c:v>
                </c:pt>
                <c:pt idx="35">
                  <c:v>21.588075821518313</c:v>
                </c:pt>
                <c:pt idx="36">
                  <c:v>22.204877987847407</c:v>
                </c:pt>
                <c:pt idx="37">
                  <c:v>22.821680154176502</c:v>
                </c:pt>
                <c:pt idx="38">
                  <c:v>23.438482320505596</c:v>
                </c:pt>
                <c:pt idx="39">
                  <c:v>24.05528448683469</c:v>
                </c:pt>
                <c:pt idx="40">
                  <c:v>24.672086653163785</c:v>
                </c:pt>
                <c:pt idx="41">
                  <c:v>25.288888819492879</c:v>
                </c:pt>
                <c:pt idx="42">
                  <c:v>25.905690985821973</c:v>
                </c:pt>
                <c:pt idx="43">
                  <c:v>26.522493152151068</c:v>
                </c:pt>
                <c:pt idx="44">
                  <c:v>27.139295318480162</c:v>
                </c:pt>
                <c:pt idx="45">
                  <c:v>27.756097484809256</c:v>
                </c:pt>
                <c:pt idx="46">
                  <c:v>28.372899651138351</c:v>
                </c:pt>
                <c:pt idx="47">
                  <c:v>28.989701817467445</c:v>
                </c:pt>
                <c:pt idx="48">
                  <c:v>29.606503983796539</c:v>
                </c:pt>
                <c:pt idx="49">
                  <c:v>30.223306150125634</c:v>
                </c:pt>
                <c:pt idx="50">
                  <c:v>30.840108316454728</c:v>
                </c:pt>
                <c:pt idx="51">
                  <c:v>31.456910482783822</c:v>
                </c:pt>
                <c:pt idx="52">
                  <c:v>32.07371264911292</c:v>
                </c:pt>
                <c:pt idx="53">
                  <c:v>32.690514815442015</c:v>
                </c:pt>
                <c:pt idx="54">
                  <c:v>33.307316981771109</c:v>
                </c:pt>
                <c:pt idx="55">
                  <c:v>33.924119148100203</c:v>
                </c:pt>
                <c:pt idx="56">
                  <c:v>34.540921314429298</c:v>
                </c:pt>
                <c:pt idx="57">
                  <c:v>35.157723480758392</c:v>
                </c:pt>
                <c:pt idx="58">
                  <c:v>35.774525647087486</c:v>
                </c:pt>
                <c:pt idx="59">
                  <c:v>36.391327813416581</c:v>
                </c:pt>
                <c:pt idx="60">
                  <c:v>37.008129979745675</c:v>
                </c:pt>
                <c:pt idx="61">
                  <c:v>37.624932146074769</c:v>
                </c:pt>
                <c:pt idx="62">
                  <c:v>38.241734312403864</c:v>
                </c:pt>
                <c:pt idx="63">
                  <c:v>38.858536478732958</c:v>
                </c:pt>
                <c:pt idx="64">
                  <c:v>39.475338645062052</c:v>
                </c:pt>
                <c:pt idx="65">
                  <c:v>40.092140811391147</c:v>
                </c:pt>
                <c:pt idx="66">
                  <c:v>40.708942977720241</c:v>
                </c:pt>
                <c:pt idx="67">
                  <c:v>41.325745144049336</c:v>
                </c:pt>
                <c:pt idx="68">
                  <c:v>41.94254731037843</c:v>
                </c:pt>
                <c:pt idx="69">
                  <c:v>42.559349476707524</c:v>
                </c:pt>
                <c:pt idx="70">
                  <c:v>43.176151643036619</c:v>
                </c:pt>
                <c:pt idx="71">
                  <c:v>43.792953809365713</c:v>
                </c:pt>
                <c:pt idx="72">
                  <c:v>44.409755975694807</c:v>
                </c:pt>
                <c:pt idx="73">
                  <c:v>45.026558142023902</c:v>
                </c:pt>
                <c:pt idx="74">
                  <c:v>45.643360308352996</c:v>
                </c:pt>
                <c:pt idx="75">
                  <c:v>46.26016247468209</c:v>
                </c:pt>
                <c:pt idx="76">
                  <c:v>46.876964641011185</c:v>
                </c:pt>
                <c:pt idx="77">
                  <c:v>47.493766807340279</c:v>
                </c:pt>
                <c:pt idx="78">
                  <c:v>48.110568973669373</c:v>
                </c:pt>
                <c:pt idx="79">
                  <c:v>48.727371139998468</c:v>
                </c:pt>
                <c:pt idx="80">
                  <c:v>49.344173306327562</c:v>
                </c:pt>
                <c:pt idx="81">
                  <c:v>49.960975472656656</c:v>
                </c:pt>
                <c:pt idx="82">
                  <c:v>50.577777638985751</c:v>
                </c:pt>
                <c:pt idx="83">
                  <c:v>51.194579805314845</c:v>
                </c:pt>
                <c:pt idx="84">
                  <c:v>51.811381971643939</c:v>
                </c:pt>
                <c:pt idx="85">
                  <c:v>52.428184137973034</c:v>
                </c:pt>
                <c:pt idx="86">
                  <c:v>53.044986304302128</c:v>
                </c:pt>
                <c:pt idx="87">
                  <c:v>53.661788470631222</c:v>
                </c:pt>
                <c:pt idx="88">
                  <c:v>54.278590636960317</c:v>
                </c:pt>
                <c:pt idx="89">
                  <c:v>54.895392803289411</c:v>
                </c:pt>
                <c:pt idx="90">
                  <c:v>55.512194969618506</c:v>
                </c:pt>
                <c:pt idx="91">
                  <c:v>56.1289971359476</c:v>
                </c:pt>
                <c:pt idx="92">
                  <c:v>56.745799302276694</c:v>
                </c:pt>
                <c:pt idx="93">
                  <c:v>57.362601468605789</c:v>
                </c:pt>
                <c:pt idx="94">
                  <c:v>57.979403634934883</c:v>
                </c:pt>
                <c:pt idx="95">
                  <c:v>58.596205801263977</c:v>
                </c:pt>
                <c:pt idx="96">
                  <c:v>59.213007967593072</c:v>
                </c:pt>
                <c:pt idx="97">
                  <c:v>59.829810133922166</c:v>
                </c:pt>
                <c:pt idx="98">
                  <c:v>60.44661230025126</c:v>
                </c:pt>
                <c:pt idx="99">
                  <c:v>61.063414466580355</c:v>
                </c:pt>
                <c:pt idx="100">
                  <c:v>61.680216632909492</c:v>
                </c:pt>
              </c:numCache>
            </c:numRef>
          </c:xVal>
          <c:yVal>
            <c:numRef>
              <c:f>'Example 8'!$G$2:$G$102</c:f>
              <c:numCache>
                <c:formatCode>General</c:formatCode>
                <c:ptCount val="101"/>
                <c:pt idx="0">
                  <c:v>0</c:v>
                </c:pt>
                <c:pt idx="1">
                  <c:v>0.71284692440257813</c:v>
                </c:pt>
                <c:pt idx="2">
                  <c:v>1.6494744237373766</c:v>
                </c:pt>
                <c:pt idx="3">
                  <c:v>2.8522912141696932</c:v>
                </c:pt>
                <c:pt idx="4">
                  <c:v>4.360441919951243</c:v>
                </c:pt>
                <c:pt idx="5">
                  <c:v>6.2051246903376018</c:v>
                </c:pt>
                <c:pt idx="6">
                  <c:v>8.4063143603716561</c:v>
                </c:pt>
                <c:pt idx="7">
                  <c:v>10.967607441813161</c:v>
                </c:pt>
                <c:pt idx="8">
                  <c:v>13.877659463868005</c:v>
                </c:pt>
                <c:pt idx="9">
                  <c:v>17.10866824377409</c:v>
                </c:pt>
                <c:pt idx="10">
                  <c:v>20.620722709079999</c:v>
                </c:pt>
                <c:pt idx="11">
                  <c:v>24.362335205358882</c:v>
                </c:pt>
                <c:pt idx="12">
                  <c:v>28.27668512230558</c:v>
                </c:pt>
                <c:pt idx="13">
                  <c:v>32.302322721404764</c:v>
                </c:pt>
                <c:pt idx="14">
                  <c:v>36.378402926526626</c:v>
                </c:pt>
                <c:pt idx="15">
                  <c:v>40.441846171850848</c:v>
                </c:pt>
                <c:pt idx="16">
                  <c:v>44.438703466925105</c:v>
                </c:pt>
                <c:pt idx="17">
                  <c:v>48.318256043268121</c:v>
                </c:pt>
                <c:pt idx="18">
                  <c:v>52.033320820582574</c:v>
                </c:pt>
                <c:pt idx="19">
                  <c:v>55.54499359849725</c:v>
                </c:pt>
                <c:pt idx="20">
                  <c:v>58.825356172229725</c:v>
                </c:pt>
                <c:pt idx="21">
                  <c:v>61.848656994198713</c:v>
                </c:pt>
                <c:pt idx="22">
                  <c:v>64.595087294781649</c:v>
                </c:pt>
                <c:pt idx="23">
                  <c:v>67.055723343290765</c:v>
                </c:pt>
                <c:pt idx="24">
                  <c:v>69.223918251680203</c:v>
                </c:pt>
                <c:pt idx="25">
                  <c:v>71.096552597221915</c:v>
                </c:pt>
                <c:pt idx="26">
                  <c:v>72.684184268275345</c:v>
                </c:pt>
                <c:pt idx="27">
                  <c:v>74.004276196109515</c:v>
                </c:pt>
                <c:pt idx="28">
                  <c:v>75.087634205929945</c:v>
                </c:pt>
                <c:pt idx="29">
                  <c:v>75.975074060088076</c:v>
                </c:pt>
                <c:pt idx="30">
                  <c:v>76.707629622480269</c:v>
                </c:pt>
                <c:pt idx="31">
                  <c:v>77.317941910697485</c:v>
                </c:pt>
                <c:pt idx="32">
                  <c:v>77.831120235167148</c:v>
                </c:pt>
                <c:pt idx="33">
                  <c:v>78.263854683200137</c:v>
                </c:pt>
                <c:pt idx="34">
                  <c:v>78.628535603675473</c:v>
                </c:pt>
                <c:pt idx="35">
                  <c:v>78.934374836290417</c:v>
                </c:pt>
                <c:pt idx="36">
                  <c:v>79.189759361471161</c:v>
                </c:pt>
                <c:pt idx="37">
                  <c:v>79.401892157805847</c:v>
                </c:pt>
                <c:pt idx="38">
                  <c:v>79.577521506052108</c:v>
                </c:pt>
                <c:pt idx="39">
                  <c:v>79.72330202742846</c:v>
                </c:pt>
                <c:pt idx="40">
                  <c:v>79.845103676732748</c:v>
                </c:pt>
                <c:pt idx="41">
                  <c:v>79.948267206980162</c:v>
                </c:pt>
                <c:pt idx="42">
                  <c:v>80.037877007517949</c:v>
                </c:pt>
                <c:pt idx="43">
                  <c:v>80.118956255968016</c:v>
                </c:pt>
                <c:pt idx="44">
                  <c:v>80.195268763479703</c:v>
                </c:pt>
                <c:pt idx="45">
                  <c:v>80.270309397828981</c:v>
                </c:pt>
                <c:pt idx="46">
                  <c:v>80.347350903501649</c:v>
                </c:pt>
                <c:pt idx="47">
                  <c:v>80.429637778257018</c:v>
                </c:pt>
                <c:pt idx="48">
                  <c:v>80.519535705117306</c:v>
                </c:pt>
                <c:pt idx="49">
                  <c:v>80.618824983684092</c:v>
                </c:pt>
                <c:pt idx="50">
                  <c:v>80.72928591355894</c:v>
                </c:pt>
                <c:pt idx="51">
                  <c:v>80.852489475771236</c:v>
                </c:pt>
                <c:pt idx="52">
                  <c:v>80.990006474687277</c:v>
                </c:pt>
                <c:pt idx="53">
                  <c:v>81.143003224432192</c:v>
                </c:pt>
                <c:pt idx="54">
                  <c:v>81.312029082193732</c:v>
                </c:pt>
                <c:pt idx="55">
                  <c:v>81.497633405159675</c:v>
                </c:pt>
                <c:pt idx="56">
                  <c:v>81.700365550517802</c:v>
                </c:pt>
                <c:pt idx="57">
                  <c:v>81.920764892708902</c:v>
                </c:pt>
                <c:pt idx="58">
                  <c:v>82.158874317800681</c:v>
                </c:pt>
                <c:pt idx="59">
                  <c:v>82.415467968389649</c:v>
                </c:pt>
                <c:pt idx="60">
                  <c:v>82.690393977894985</c:v>
                </c:pt>
                <c:pt idx="61">
                  <c:v>82.983500479735909</c:v>
                </c:pt>
                <c:pt idx="62">
                  <c:v>83.294635607331585</c:v>
                </c:pt>
                <c:pt idx="63">
                  <c:v>83.623647494101206</c:v>
                </c:pt>
                <c:pt idx="64">
                  <c:v>83.970384273463992</c:v>
                </c:pt>
                <c:pt idx="65">
                  <c:v>84.334694078839107</c:v>
                </c:pt>
                <c:pt idx="66">
                  <c:v>84.715925029387904</c:v>
                </c:pt>
                <c:pt idx="67">
                  <c:v>85.11392608141405</c:v>
                </c:pt>
                <c:pt idx="68">
                  <c:v>85.529223742504882</c:v>
                </c:pt>
                <c:pt idx="69">
                  <c:v>85.961269533309121</c:v>
                </c:pt>
                <c:pt idx="70">
                  <c:v>86.409514974475456</c:v>
                </c:pt>
                <c:pt idx="71">
                  <c:v>86.873411586652594</c:v>
                </c:pt>
                <c:pt idx="72">
                  <c:v>87.352410890489239</c:v>
                </c:pt>
                <c:pt idx="73">
                  <c:v>87.845964406634067</c:v>
                </c:pt>
                <c:pt idx="74">
                  <c:v>88.353523655735813</c:v>
                </c:pt>
                <c:pt idx="75">
                  <c:v>88.874540158443153</c:v>
                </c:pt>
                <c:pt idx="76">
                  <c:v>89.408465435404779</c:v>
                </c:pt>
                <c:pt idx="77">
                  <c:v>89.954751007269408</c:v>
                </c:pt>
                <c:pt idx="78">
                  <c:v>90.512848394685747</c:v>
                </c:pt>
                <c:pt idx="79">
                  <c:v>91.082209118302472</c:v>
                </c:pt>
                <c:pt idx="80">
                  <c:v>91.662284698768303</c:v>
                </c:pt>
                <c:pt idx="81">
                  <c:v>92.252526656731931</c:v>
                </c:pt>
                <c:pt idx="82">
                  <c:v>92.852189996061796</c:v>
                </c:pt>
                <c:pt idx="83">
                  <c:v>93.460309257238762</c:v>
                </c:pt>
                <c:pt idx="84">
                  <c:v>94.076621093404412</c:v>
                </c:pt>
                <c:pt idx="85">
                  <c:v>94.699609206569903</c:v>
                </c:pt>
                <c:pt idx="86">
                  <c:v>95.327757298746391</c:v>
                </c:pt>
                <c:pt idx="87">
                  <c:v>95.959549071945077</c:v>
                </c:pt>
                <c:pt idx="88">
                  <c:v>96.593468228177088</c:v>
                </c:pt>
                <c:pt idx="89">
                  <c:v>97.227957385095308</c:v>
                </c:pt>
                <c:pt idx="90">
                  <c:v>97.860792381718483</c:v>
                </c:pt>
                <c:pt idx="91">
                  <c:v>98.489436754672852</c:v>
                </c:pt>
                <c:pt idx="92">
                  <c:v>99.10931359487067</c:v>
                </c:pt>
                <c:pt idx="93">
                  <c:v>99.715690040489946</c:v>
                </c:pt>
                <c:pt idx="94">
                  <c:v>100.30298571495615</c:v>
                </c:pt>
                <c:pt idx="95">
                  <c:v>100.86189715610638</c:v>
                </c:pt>
                <c:pt idx="96">
                  <c:v>101.37969452628344</c:v>
                </c:pt>
                <c:pt idx="97">
                  <c:v>101.84040247895759</c:v>
                </c:pt>
                <c:pt idx="98">
                  <c:v>102.21932510186841</c:v>
                </c:pt>
                <c:pt idx="99">
                  <c:v>102.48665392799906</c:v>
                </c:pt>
                <c:pt idx="100">
                  <c:v>102.61359716593066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75-4C9E-83E7-B9E480CADA45}"/>
            </c:ext>
          </c:extLst>
        </c:ser>
        <c:ser>
          <c:idx val="3"/>
          <c:order val="3"/>
          <c:tx>
            <c:strRef>
              <c:f>'Example 8'!$H$1</c:f>
              <c:strCache>
                <c:ptCount val="1"/>
                <c:pt idx="0">
                  <c:v>x_4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'Example 8'!$D$2:$D$102</c:f>
              <c:numCache>
                <c:formatCode>General</c:formatCode>
                <c:ptCount val="101"/>
                <c:pt idx="0">
                  <c:v>0</c:v>
                </c:pt>
                <c:pt idx="1">
                  <c:v>0.6168021663290949</c:v>
                </c:pt>
                <c:pt idx="2">
                  <c:v>1.2336043326581898</c:v>
                </c:pt>
                <c:pt idx="3">
                  <c:v>1.8504064989872848</c:v>
                </c:pt>
                <c:pt idx="4">
                  <c:v>2.4672086653163796</c:v>
                </c:pt>
                <c:pt idx="5">
                  <c:v>3.0840108316454744</c:v>
                </c:pt>
                <c:pt idx="6">
                  <c:v>3.7008129979745692</c:v>
                </c:pt>
                <c:pt idx="7">
                  <c:v>4.317615164303664</c:v>
                </c:pt>
                <c:pt idx="8">
                  <c:v>4.9344173306327592</c:v>
                </c:pt>
                <c:pt idx="9">
                  <c:v>5.5512194969618545</c:v>
                </c:pt>
                <c:pt idx="10">
                  <c:v>6.1680216632909497</c:v>
                </c:pt>
                <c:pt idx="11">
                  <c:v>6.7848238296200449</c:v>
                </c:pt>
                <c:pt idx="12">
                  <c:v>7.4016259959491402</c:v>
                </c:pt>
                <c:pt idx="13">
                  <c:v>8.0184281622782354</c:v>
                </c:pt>
                <c:pt idx="14">
                  <c:v>8.6352303286073298</c:v>
                </c:pt>
                <c:pt idx="15">
                  <c:v>9.2520324949364241</c:v>
                </c:pt>
                <c:pt idx="16">
                  <c:v>9.8688346612655184</c:v>
                </c:pt>
                <c:pt idx="17">
                  <c:v>10.485636827594613</c:v>
                </c:pt>
                <c:pt idx="18">
                  <c:v>11.102438993923707</c:v>
                </c:pt>
                <c:pt idx="19">
                  <c:v>11.719241160252801</c:v>
                </c:pt>
                <c:pt idx="20">
                  <c:v>12.336043326581896</c:v>
                </c:pt>
                <c:pt idx="21">
                  <c:v>12.95284549291099</c:v>
                </c:pt>
                <c:pt idx="22">
                  <c:v>13.569647659240085</c:v>
                </c:pt>
                <c:pt idx="23">
                  <c:v>14.186449825569179</c:v>
                </c:pt>
                <c:pt idx="24">
                  <c:v>14.803251991898273</c:v>
                </c:pt>
                <c:pt idx="25">
                  <c:v>15.420054158227368</c:v>
                </c:pt>
                <c:pt idx="26">
                  <c:v>16.036856324556464</c:v>
                </c:pt>
                <c:pt idx="27">
                  <c:v>16.653658490885558</c:v>
                </c:pt>
                <c:pt idx="28">
                  <c:v>17.270460657214652</c:v>
                </c:pt>
                <c:pt idx="29">
                  <c:v>17.887262823543747</c:v>
                </c:pt>
                <c:pt idx="30">
                  <c:v>18.504064989872841</c:v>
                </c:pt>
                <c:pt idx="31">
                  <c:v>19.120867156201935</c:v>
                </c:pt>
                <c:pt idx="32">
                  <c:v>19.73766932253103</c:v>
                </c:pt>
                <c:pt idx="33">
                  <c:v>20.354471488860124</c:v>
                </c:pt>
                <c:pt idx="34">
                  <c:v>20.971273655189218</c:v>
                </c:pt>
                <c:pt idx="35">
                  <c:v>21.588075821518313</c:v>
                </c:pt>
                <c:pt idx="36">
                  <c:v>22.204877987847407</c:v>
                </c:pt>
                <c:pt idx="37">
                  <c:v>22.821680154176502</c:v>
                </c:pt>
                <c:pt idx="38">
                  <c:v>23.438482320505596</c:v>
                </c:pt>
                <c:pt idx="39">
                  <c:v>24.05528448683469</c:v>
                </c:pt>
                <c:pt idx="40">
                  <c:v>24.672086653163785</c:v>
                </c:pt>
                <c:pt idx="41">
                  <c:v>25.288888819492879</c:v>
                </c:pt>
                <c:pt idx="42">
                  <c:v>25.905690985821973</c:v>
                </c:pt>
                <c:pt idx="43">
                  <c:v>26.522493152151068</c:v>
                </c:pt>
                <c:pt idx="44">
                  <c:v>27.139295318480162</c:v>
                </c:pt>
                <c:pt idx="45">
                  <c:v>27.756097484809256</c:v>
                </c:pt>
                <c:pt idx="46">
                  <c:v>28.372899651138351</c:v>
                </c:pt>
                <c:pt idx="47">
                  <c:v>28.989701817467445</c:v>
                </c:pt>
                <c:pt idx="48">
                  <c:v>29.606503983796539</c:v>
                </c:pt>
                <c:pt idx="49">
                  <c:v>30.223306150125634</c:v>
                </c:pt>
                <c:pt idx="50">
                  <c:v>30.840108316454728</c:v>
                </c:pt>
                <c:pt idx="51">
                  <c:v>31.456910482783822</c:v>
                </c:pt>
                <c:pt idx="52">
                  <c:v>32.07371264911292</c:v>
                </c:pt>
                <c:pt idx="53">
                  <c:v>32.690514815442015</c:v>
                </c:pt>
                <c:pt idx="54">
                  <c:v>33.307316981771109</c:v>
                </c:pt>
                <c:pt idx="55">
                  <c:v>33.924119148100203</c:v>
                </c:pt>
                <c:pt idx="56">
                  <c:v>34.540921314429298</c:v>
                </c:pt>
                <c:pt idx="57">
                  <c:v>35.157723480758392</c:v>
                </c:pt>
                <c:pt idx="58">
                  <c:v>35.774525647087486</c:v>
                </c:pt>
                <c:pt idx="59">
                  <c:v>36.391327813416581</c:v>
                </c:pt>
                <c:pt idx="60">
                  <c:v>37.008129979745675</c:v>
                </c:pt>
                <c:pt idx="61">
                  <c:v>37.624932146074769</c:v>
                </c:pt>
                <c:pt idx="62">
                  <c:v>38.241734312403864</c:v>
                </c:pt>
                <c:pt idx="63">
                  <c:v>38.858536478732958</c:v>
                </c:pt>
                <c:pt idx="64">
                  <c:v>39.475338645062052</c:v>
                </c:pt>
                <c:pt idx="65">
                  <c:v>40.092140811391147</c:v>
                </c:pt>
                <c:pt idx="66">
                  <c:v>40.708942977720241</c:v>
                </c:pt>
                <c:pt idx="67">
                  <c:v>41.325745144049336</c:v>
                </c:pt>
                <c:pt idx="68">
                  <c:v>41.94254731037843</c:v>
                </c:pt>
                <c:pt idx="69">
                  <c:v>42.559349476707524</c:v>
                </c:pt>
                <c:pt idx="70">
                  <c:v>43.176151643036619</c:v>
                </c:pt>
                <c:pt idx="71">
                  <c:v>43.792953809365713</c:v>
                </c:pt>
                <c:pt idx="72">
                  <c:v>44.409755975694807</c:v>
                </c:pt>
                <c:pt idx="73">
                  <c:v>45.026558142023902</c:v>
                </c:pt>
                <c:pt idx="74">
                  <c:v>45.643360308352996</c:v>
                </c:pt>
                <c:pt idx="75">
                  <c:v>46.26016247468209</c:v>
                </c:pt>
                <c:pt idx="76">
                  <c:v>46.876964641011185</c:v>
                </c:pt>
                <c:pt idx="77">
                  <c:v>47.493766807340279</c:v>
                </c:pt>
                <c:pt idx="78">
                  <c:v>48.110568973669373</c:v>
                </c:pt>
                <c:pt idx="79">
                  <c:v>48.727371139998468</c:v>
                </c:pt>
                <c:pt idx="80">
                  <c:v>49.344173306327562</c:v>
                </c:pt>
                <c:pt idx="81">
                  <c:v>49.960975472656656</c:v>
                </c:pt>
                <c:pt idx="82">
                  <c:v>50.577777638985751</c:v>
                </c:pt>
                <c:pt idx="83">
                  <c:v>51.194579805314845</c:v>
                </c:pt>
                <c:pt idx="84">
                  <c:v>51.811381971643939</c:v>
                </c:pt>
                <c:pt idx="85">
                  <c:v>52.428184137973034</c:v>
                </c:pt>
                <c:pt idx="86">
                  <c:v>53.044986304302128</c:v>
                </c:pt>
                <c:pt idx="87">
                  <c:v>53.661788470631222</c:v>
                </c:pt>
                <c:pt idx="88">
                  <c:v>54.278590636960317</c:v>
                </c:pt>
                <c:pt idx="89">
                  <c:v>54.895392803289411</c:v>
                </c:pt>
                <c:pt idx="90">
                  <c:v>55.512194969618506</c:v>
                </c:pt>
                <c:pt idx="91">
                  <c:v>56.1289971359476</c:v>
                </c:pt>
                <c:pt idx="92">
                  <c:v>56.745799302276694</c:v>
                </c:pt>
                <c:pt idx="93">
                  <c:v>57.362601468605789</c:v>
                </c:pt>
                <c:pt idx="94">
                  <c:v>57.979403634934883</c:v>
                </c:pt>
                <c:pt idx="95">
                  <c:v>58.596205801263977</c:v>
                </c:pt>
                <c:pt idx="96">
                  <c:v>59.213007967593072</c:v>
                </c:pt>
                <c:pt idx="97">
                  <c:v>59.829810133922166</c:v>
                </c:pt>
                <c:pt idx="98">
                  <c:v>60.44661230025126</c:v>
                </c:pt>
                <c:pt idx="99">
                  <c:v>61.063414466580355</c:v>
                </c:pt>
                <c:pt idx="100">
                  <c:v>61.680216632909492</c:v>
                </c:pt>
              </c:numCache>
            </c:numRef>
          </c:xVal>
          <c:yVal>
            <c:numRef>
              <c:f>'Example 8'!$H$2:$H$102</c:f>
              <c:numCache>
                <c:formatCode>General</c:formatCode>
                <c:ptCount val="101"/>
                <c:pt idx="0">
                  <c:v>10</c:v>
                </c:pt>
                <c:pt idx="1">
                  <c:v>9.7419607119977769</c:v>
                </c:pt>
                <c:pt idx="2">
                  <c:v>9.5018953402510071</c:v>
                </c:pt>
                <c:pt idx="3">
                  <c:v>9.2805882573254141</c:v>
                </c:pt>
                <c:pt idx="4">
                  <c:v>9.0788238357867215</c:v>
                </c:pt>
                <c:pt idx="5">
                  <c:v>8.8973864482006579</c:v>
                </c:pt>
                <c:pt idx="6">
                  <c:v>8.737060467132947</c:v>
                </c:pt>
                <c:pt idx="7">
                  <c:v>8.5986302651493105</c:v>
                </c:pt>
                <c:pt idx="8">
                  <c:v>8.4828802148154754</c:v>
                </c:pt>
                <c:pt idx="9">
                  <c:v>8.390594688697167</c:v>
                </c:pt>
                <c:pt idx="10">
                  <c:v>8.3225580593601087</c:v>
                </c:pt>
                <c:pt idx="11">
                  <c:v>8.279554699370026</c:v>
                </c:pt>
                <c:pt idx="12">
                  <c:v>8.2623689812926422</c:v>
                </c:pt>
                <c:pt idx="13">
                  <c:v>8.2717852776936844</c:v>
                </c:pt>
                <c:pt idx="14">
                  <c:v>8.3085879611388762</c:v>
                </c:pt>
                <c:pt idx="15">
                  <c:v>8.373561404193941</c:v>
                </c:pt>
                <c:pt idx="16">
                  <c:v>8.4674899794246059</c:v>
                </c:pt>
                <c:pt idx="17">
                  <c:v>8.5911580593965944</c:v>
                </c:pt>
                <c:pt idx="18">
                  <c:v>8.7453500166756299</c:v>
                </c:pt>
                <c:pt idx="19">
                  <c:v>8.9308502238274396</c:v>
                </c:pt>
                <c:pt idx="20">
                  <c:v>9.148443053417747</c:v>
                </c:pt>
                <c:pt idx="21">
                  <c:v>9.3989128780122773</c:v>
                </c:pt>
                <c:pt idx="22">
                  <c:v>9.6830440701767539</c:v>
                </c:pt>
                <c:pt idx="23">
                  <c:v>10.001621002476904</c:v>
                </c:pt>
                <c:pt idx="24">
                  <c:v>10.355428047478449</c:v>
                </c:pt>
                <c:pt idx="25">
                  <c:v>10.745249577747117</c:v>
                </c:pt>
                <c:pt idx="26">
                  <c:v>11.171869965848632</c:v>
                </c:pt>
                <c:pt idx="27">
                  <c:v>11.636073584348717</c:v>
                </c:pt>
                <c:pt idx="28">
                  <c:v>12.138644805813097</c:v>
                </c:pt>
                <c:pt idx="29">
                  <c:v>12.680368002807498</c:v>
                </c:pt>
                <c:pt idx="30">
                  <c:v>13.262027547897643</c:v>
                </c:pt>
                <c:pt idx="31">
                  <c:v>13.884407813649261</c:v>
                </c:pt>
                <c:pt idx="32">
                  <c:v>14.548293172628071</c:v>
                </c:pt>
                <c:pt idx="33">
                  <c:v>15.254467997399802</c:v>
                </c:pt>
                <c:pt idx="34">
                  <c:v>16.003716660530177</c:v>
                </c:pt>
                <c:pt idx="35">
                  <c:v>16.79682353458492</c:v>
                </c:pt>
                <c:pt idx="36">
                  <c:v>17.634572992129755</c:v>
                </c:pt>
                <c:pt idx="37">
                  <c:v>18.51774940573041</c:v>
                </c:pt>
                <c:pt idx="38">
                  <c:v>19.447137147952606</c:v>
                </c:pt>
                <c:pt idx="39">
                  <c:v>20.423520591362074</c:v>
                </c:pt>
                <c:pt idx="40">
                  <c:v>21.44768410852453</c:v>
                </c:pt>
                <c:pt idx="41">
                  <c:v>22.520412072005705</c:v>
                </c:pt>
                <c:pt idx="42">
                  <c:v>23.642488854371319</c:v>
                </c:pt>
                <c:pt idx="43">
                  <c:v>24.814698828187105</c:v>
                </c:pt>
                <c:pt idx="44">
                  <c:v>26.037826366018781</c:v>
                </c:pt>
                <c:pt idx="45">
                  <c:v>27.312655840432068</c:v>
                </c:pt>
                <c:pt idx="46">
                  <c:v>28.639971623992704</c:v>
                </c:pt>
                <c:pt idx="47">
                  <c:v>30.020558089266405</c:v>
                </c:pt>
                <c:pt idx="48">
                  <c:v>31.455199608818894</c:v>
                </c:pt>
                <c:pt idx="49">
                  <c:v>32.944680555215896</c:v>
                </c:pt>
                <c:pt idx="50">
                  <c:v>34.48978530102314</c:v>
                </c:pt>
                <c:pt idx="51">
                  <c:v>36.091298218806344</c:v>
                </c:pt>
                <c:pt idx="52">
                  <c:v>37.750003681131247</c:v>
                </c:pt>
                <c:pt idx="53">
                  <c:v>39.466686060563561</c:v>
                </c:pt>
                <c:pt idx="54">
                  <c:v>41.242129729669003</c:v>
                </c:pt>
                <c:pt idx="55">
                  <c:v>43.07711906101332</c:v>
                </c:pt>
                <c:pt idx="56">
                  <c:v>44.972438427162217</c:v>
                </c:pt>
                <c:pt idx="57">
                  <c:v>46.928872200681433</c:v>
                </c:pt>
                <c:pt idx="58">
                  <c:v>48.947204754136678</c:v>
                </c:pt>
                <c:pt idx="59">
                  <c:v>51.028220460093699</c:v>
                </c:pt>
                <c:pt idx="60">
                  <c:v>53.172703691118201</c:v>
                </c:pt>
                <c:pt idx="61">
                  <c:v>55.381438819775909</c:v>
                </c:pt>
                <c:pt idx="62">
                  <c:v>57.655210218632561</c:v>
                </c:pt>
                <c:pt idx="63">
                  <c:v>59.99480226025387</c:v>
                </c:pt>
                <c:pt idx="64">
                  <c:v>62.400999317205567</c:v>
                </c:pt>
                <c:pt idx="65">
                  <c:v>64.874585762053371</c:v>
                </c:pt>
                <c:pt idx="66">
                  <c:v>67.416345967363014</c:v>
                </c:pt>
                <c:pt idx="67">
                  <c:v>70.027064305700208</c:v>
                </c:pt>
                <c:pt idx="68">
                  <c:v>72.707525149630698</c:v>
                </c:pt>
                <c:pt idx="69">
                  <c:v>75.458512871720202</c:v>
                </c:pt>
                <c:pt idx="70">
                  <c:v>78.280811844534441</c:v>
                </c:pt>
                <c:pt idx="71">
                  <c:v>81.17520644063913</c:v>
                </c:pt>
                <c:pt idx="72">
                  <c:v>84.142481032600003</c:v>
                </c:pt>
                <c:pt idx="73">
                  <c:v>87.183419992982778</c:v>
                </c:pt>
                <c:pt idx="74">
                  <c:v>90.298807694353201</c:v>
                </c:pt>
                <c:pt idx="75">
                  <c:v>93.489428509276976</c:v>
                </c:pt>
                <c:pt idx="76">
                  <c:v>96.756066810319837</c:v>
                </c:pt>
                <c:pt idx="77">
                  <c:v>100.0995069700475</c:v>
                </c:pt>
                <c:pt idx="78">
                  <c:v>103.5205333610257</c:v>
                </c:pt>
                <c:pt idx="79">
                  <c:v>107.01993035582015</c:v>
                </c:pt>
                <c:pt idx="80">
                  <c:v>110.59848232699657</c:v>
                </c:pt>
                <c:pt idx="81">
                  <c:v>114.25697364712072</c:v>
                </c:pt>
                <c:pt idx="82">
                  <c:v>117.99618868875829</c:v>
                </c:pt>
                <c:pt idx="83">
                  <c:v>121.81691182447503</c:v>
                </c:pt>
                <c:pt idx="84">
                  <c:v>125.71992742683665</c:v>
                </c:pt>
                <c:pt idx="85">
                  <c:v>129.70601986840887</c:v>
                </c:pt>
                <c:pt idx="86">
                  <c:v>133.77597352175741</c:v>
                </c:pt>
                <c:pt idx="87">
                  <c:v>137.93057275944801</c:v>
                </c:pt>
                <c:pt idx="88">
                  <c:v>142.17060195404639</c:v>
                </c:pt>
                <c:pt idx="89">
                  <c:v>146.4968454781183</c:v>
                </c:pt>
                <c:pt idx="90">
                  <c:v>150.9100877042294</c:v>
                </c:pt>
                <c:pt idx="91">
                  <c:v>155.41111300494546</c:v>
                </c:pt>
                <c:pt idx="92">
                  <c:v>160.00070575283223</c:v>
                </c:pt>
                <c:pt idx="93">
                  <c:v>164.67965032045541</c:v>
                </c:pt>
                <c:pt idx="94">
                  <c:v>169.44873108038067</c:v>
                </c:pt>
                <c:pt idx="95">
                  <c:v>174.3087324051738</c:v>
                </c:pt>
                <c:pt idx="96">
                  <c:v>179.26043866740051</c:v>
                </c:pt>
                <c:pt idx="97">
                  <c:v>184.30463423962652</c:v>
                </c:pt>
                <c:pt idx="98">
                  <c:v>189.44210349441755</c:v>
                </c:pt>
                <c:pt idx="99">
                  <c:v>194.67363080433935</c:v>
                </c:pt>
                <c:pt idx="100">
                  <c:v>200.00000054195797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75-4C9E-83E7-B9E480CAD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886576"/>
        <c:axId val="640889712"/>
      </c:scatterChart>
      <c:scatterChart>
        <c:scatterStyle val="lineMarker"/>
        <c:varyColors val="0"/>
        <c:ser>
          <c:idx val="0"/>
          <c:order val="0"/>
          <c:tx>
            <c:strRef>
              <c:f>'Example 8'!$E$1</c:f>
              <c:strCache>
                <c:ptCount val="1"/>
                <c:pt idx="0">
                  <c:v>x_1</c:v>
                </c:pt>
              </c:strCache>
            </c:strRef>
          </c:tx>
          <c:spPr>
            <a:ln w="19050" cap="rnd">
              <a:solidFill>
                <a:schemeClr val="tx1">
                  <a:lumMod val="65000"/>
                  <a:lumOff val="35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'Example 8'!$D$2:$D$102</c:f>
              <c:numCache>
                <c:formatCode>General</c:formatCode>
                <c:ptCount val="101"/>
                <c:pt idx="0">
                  <c:v>0</c:v>
                </c:pt>
                <c:pt idx="1">
                  <c:v>0.6168021663290949</c:v>
                </c:pt>
                <c:pt idx="2">
                  <c:v>1.2336043326581898</c:v>
                </c:pt>
                <c:pt idx="3">
                  <c:v>1.8504064989872848</c:v>
                </c:pt>
                <c:pt idx="4">
                  <c:v>2.4672086653163796</c:v>
                </c:pt>
                <c:pt idx="5">
                  <c:v>3.0840108316454744</c:v>
                </c:pt>
                <c:pt idx="6">
                  <c:v>3.7008129979745692</c:v>
                </c:pt>
                <c:pt idx="7">
                  <c:v>4.317615164303664</c:v>
                </c:pt>
                <c:pt idx="8">
                  <c:v>4.9344173306327592</c:v>
                </c:pt>
                <c:pt idx="9">
                  <c:v>5.5512194969618545</c:v>
                </c:pt>
                <c:pt idx="10">
                  <c:v>6.1680216632909497</c:v>
                </c:pt>
                <c:pt idx="11">
                  <c:v>6.7848238296200449</c:v>
                </c:pt>
                <c:pt idx="12">
                  <c:v>7.4016259959491402</c:v>
                </c:pt>
                <c:pt idx="13">
                  <c:v>8.0184281622782354</c:v>
                </c:pt>
                <c:pt idx="14">
                  <c:v>8.6352303286073298</c:v>
                </c:pt>
                <c:pt idx="15">
                  <c:v>9.2520324949364241</c:v>
                </c:pt>
                <c:pt idx="16">
                  <c:v>9.8688346612655184</c:v>
                </c:pt>
                <c:pt idx="17">
                  <c:v>10.485636827594613</c:v>
                </c:pt>
                <c:pt idx="18">
                  <c:v>11.102438993923707</c:v>
                </c:pt>
                <c:pt idx="19">
                  <c:v>11.719241160252801</c:v>
                </c:pt>
                <c:pt idx="20">
                  <c:v>12.336043326581896</c:v>
                </c:pt>
                <c:pt idx="21">
                  <c:v>12.95284549291099</c:v>
                </c:pt>
                <c:pt idx="22">
                  <c:v>13.569647659240085</c:v>
                </c:pt>
                <c:pt idx="23">
                  <c:v>14.186449825569179</c:v>
                </c:pt>
                <c:pt idx="24">
                  <c:v>14.803251991898273</c:v>
                </c:pt>
                <c:pt idx="25">
                  <c:v>15.420054158227368</c:v>
                </c:pt>
                <c:pt idx="26">
                  <c:v>16.036856324556464</c:v>
                </c:pt>
                <c:pt idx="27">
                  <c:v>16.653658490885558</c:v>
                </c:pt>
                <c:pt idx="28">
                  <c:v>17.270460657214652</c:v>
                </c:pt>
                <c:pt idx="29">
                  <c:v>17.887262823543747</c:v>
                </c:pt>
                <c:pt idx="30">
                  <c:v>18.504064989872841</c:v>
                </c:pt>
                <c:pt idx="31">
                  <c:v>19.120867156201935</c:v>
                </c:pt>
                <c:pt idx="32">
                  <c:v>19.73766932253103</c:v>
                </c:pt>
                <c:pt idx="33">
                  <c:v>20.354471488860124</c:v>
                </c:pt>
                <c:pt idx="34">
                  <c:v>20.971273655189218</c:v>
                </c:pt>
                <c:pt idx="35">
                  <c:v>21.588075821518313</c:v>
                </c:pt>
                <c:pt idx="36">
                  <c:v>22.204877987847407</c:v>
                </c:pt>
                <c:pt idx="37">
                  <c:v>22.821680154176502</c:v>
                </c:pt>
                <c:pt idx="38">
                  <c:v>23.438482320505596</c:v>
                </c:pt>
                <c:pt idx="39">
                  <c:v>24.05528448683469</c:v>
                </c:pt>
                <c:pt idx="40">
                  <c:v>24.672086653163785</c:v>
                </c:pt>
                <c:pt idx="41">
                  <c:v>25.288888819492879</c:v>
                </c:pt>
                <c:pt idx="42">
                  <c:v>25.905690985821973</c:v>
                </c:pt>
                <c:pt idx="43">
                  <c:v>26.522493152151068</c:v>
                </c:pt>
                <c:pt idx="44">
                  <c:v>27.139295318480162</c:v>
                </c:pt>
                <c:pt idx="45">
                  <c:v>27.756097484809256</c:v>
                </c:pt>
                <c:pt idx="46">
                  <c:v>28.372899651138351</c:v>
                </c:pt>
                <c:pt idx="47">
                  <c:v>28.989701817467445</c:v>
                </c:pt>
                <c:pt idx="48">
                  <c:v>29.606503983796539</c:v>
                </c:pt>
                <c:pt idx="49">
                  <c:v>30.223306150125634</c:v>
                </c:pt>
                <c:pt idx="50">
                  <c:v>30.840108316454728</c:v>
                </c:pt>
                <c:pt idx="51">
                  <c:v>31.456910482783822</c:v>
                </c:pt>
                <c:pt idx="52">
                  <c:v>32.07371264911292</c:v>
                </c:pt>
                <c:pt idx="53">
                  <c:v>32.690514815442015</c:v>
                </c:pt>
                <c:pt idx="54">
                  <c:v>33.307316981771109</c:v>
                </c:pt>
                <c:pt idx="55">
                  <c:v>33.924119148100203</c:v>
                </c:pt>
                <c:pt idx="56">
                  <c:v>34.540921314429298</c:v>
                </c:pt>
                <c:pt idx="57">
                  <c:v>35.157723480758392</c:v>
                </c:pt>
                <c:pt idx="58">
                  <c:v>35.774525647087486</c:v>
                </c:pt>
                <c:pt idx="59">
                  <c:v>36.391327813416581</c:v>
                </c:pt>
                <c:pt idx="60">
                  <c:v>37.008129979745675</c:v>
                </c:pt>
                <c:pt idx="61">
                  <c:v>37.624932146074769</c:v>
                </c:pt>
                <c:pt idx="62">
                  <c:v>38.241734312403864</c:v>
                </c:pt>
                <c:pt idx="63">
                  <c:v>38.858536478732958</c:v>
                </c:pt>
                <c:pt idx="64">
                  <c:v>39.475338645062052</c:v>
                </c:pt>
                <c:pt idx="65">
                  <c:v>40.092140811391147</c:v>
                </c:pt>
                <c:pt idx="66">
                  <c:v>40.708942977720241</c:v>
                </c:pt>
                <c:pt idx="67">
                  <c:v>41.325745144049336</c:v>
                </c:pt>
                <c:pt idx="68">
                  <c:v>41.94254731037843</c:v>
                </c:pt>
                <c:pt idx="69">
                  <c:v>42.559349476707524</c:v>
                </c:pt>
                <c:pt idx="70">
                  <c:v>43.176151643036619</c:v>
                </c:pt>
                <c:pt idx="71">
                  <c:v>43.792953809365713</c:v>
                </c:pt>
                <c:pt idx="72">
                  <c:v>44.409755975694807</c:v>
                </c:pt>
                <c:pt idx="73">
                  <c:v>45.026558142023902</c:v>
                </c:pt>
                <c:pt idx="74">
                  <c:v>45.643360308352996</c:v>
                </c:pt>
                <c:pt idx="75">
                  <c:v>46.26016247468209</c:v>
                </c:pt>
                <c:pt idx="76">
                  <c:v>46.876964641011185</c:v>
                </c:pt>
                <c:pt idx="77">
                  <c:v>47.493766807340279</c:v>
                </c:pt>
                <c:pt idx="78">
                  <c:v>48.110568973669373</c:v>
                </c:pt>
                <c:pt idx="79">
                  <c:v>48.727371139998468</c:v>
                </c:pt>
                <c:pt idx="80">
                  <c:v>49.344173306327562</c:v>
                </c:pt>
                <c:pt idx="81">
                  <c:v>49.960975472656656</c:v>
                </c:pt>
                <c:pt idx="82">
                  <c:v>50.577777638985751</c:v>
                </c:pt>
                <c:pt idx="83">
                  <c:v>51.194579805314845</c:v>
                </c:pt>
                <c:pt idx="84">
                  <c:v>51.811381971643939</c:v>
                </c:pt>
                <c:pt idx="85">
                  <c:v>52.428184137973034</c:v>
                </c:pt>
                <c:pt idx="86">
                  <c:v>53.044986304302128</c:v>
                </c:pt>
                <c:pt idx="87">
                  <c:v>53.661788470631222</c:v>
                </c:pt>
                <c:pt idx="88">
                  <c:v>54.278590636960317</c:v>
                </c:pt>
                <c:pt idx="89">
                  <c:v>54.895392803289411</c:v>
                </c:pt>
                <c:pt idx="90">
                  <c:v>55.512194969618506</c:v>
                </c:pt>
                <c:pt idx="91">
                  <c:v>56.1289971359476</c:v>
                </c:pt>
                <c:pt idx="92">
                  <c:v>56.745799302276694</c:v>
                </c:pt>
                <c:pt idx="93">
                  <c:v>57.362601468605789</c:v>
                </c:pt>
                <c:pt idx="94">
                  <c:v>57.979403634934883</c:v>
                </c:pt>
                <c:pt idx="95">
                  <c:v>58.596205801263977</c:v>
                </c:pt>
                <c:pt idx="96">
                  <c:v>59.213007967593072</c:v>
                </c:pt>
                <c:pt idx="97">
                  <c:v>59.829810133922166</c:v>
                </c:pt>
                <c:pt idx="98">
                  <c:v>60.44661230025126</c:v>
                </c:pt>
                <c:pt idx="99">
                  <c:v>61.063414466580355</c:v>
                </c:pt>
                <c:pt idx="100">
                  <c:v>61.680216632909492</c:v>
                </c:pt>
              </c:numCache>
            </c:numRef>
          </c:xVal>
          <c:yVal>
            <c:numRef>
              <c:f>'Example 8'!$E$2:$E$102</c:f>
              <c:numCache>
                <c:formatCode>General</c:formatCode>
                <c:ptCount val="101"/>
                <c:pt idx="0">
                  <c:v>1</c:v>
                </c:pt>
                <c:pt idx="1">
                  <c:v>1.3129054922343961</c:v>
                </c:pt>
                <c:pt idx="2">
                  <c:v>1.701512103733847</c:v>
                </c:pt>
                <c:pt idx="3">
                  <c:v>2.1722047471419335</c:v>
                </c:pt>
                <c:pt idx="4">
                  <c:v>2.7268502845279974</c:v>
                </c:pt>
                <c:pt idx="5">
                  <c:v>3.362105083255547</c:v>
                </c:pt>
                <c:pt idx="6">
                  <c:v>4.0697325475137642</c:v>
                </c:pt>
                <c:pt idx="7">
                  <c:v>4.8370975029102308</c:v>
                </c:pt>
                <c:pt idx="8">
                  <c:v>5.6491911729453115</c:v>
                </c:pt>
                <c:pt idx="9">
                  <c:v>6.4898811573407498</c:v>
                </c:pt>
                <c:pt idx="10">
                  <c:v>7.3431215390135343</c:v>
                </c:pt>
                <c:pt idx="11">
                  <c:v>8.1942213633234076</c:v>
                </c:pt>
                <c:pt idx="12">
                  <c:v>9.0290516395696017</c:v>
                </c:pt>
                <c:pt idx="13">
                  <c:v>9.8363031635793625</c:v>
                </c:pt>
                <c:pt idx="14">
                  <c:v>10.605888249015502</c:v>
                </c:pt>
                <c:pt idx="15">
                  <c:v>11.328393595224856</c:v>
                </c:pt>
                <c:pt idx="16">
                  <c:v>11.997886222487438</c:v>
                </c:pt>
                <c:pt idx="17">
                  <c:v>12.609379756564259</c:v>
                </c:pt>
                <c:pt idx="18">
                  <c:v>13.158841317225955</c:v>
                </c:pt>
                <c:pt idx="19">
                  <c:v>13.644231093663434</c:v>
                </c:pt>
                <c:pt idx="20">
                  <c:v>14.065556513449845</c:v>
                </c:pt>
                <c:pt idx="21">
                  <c:v>14.423168909809785</c:v>
                </c:pt>
                <c:pt idx="22">
                  <c:v>14.718564255084782</c:v>
                </c:pt>
                <c:pt idx="23">
                  <c:v>14.954746901553639</c:v>
                </c:pt>
                <c:pt idx="24">
                  <c:v>15.134969479708049</c:v>
                </c:pt>
                <c:pt idx="25">
                  <c:v>15.262937472404133</c:v>
                </c:pt>
                <c:pt idx="26">
                  <c:v>15.343414019914121</c:v>
                </c:pt>
                <c:pt idx="27">
                  <c:v>15.38160795214857</c:v>
                </c:pt>
                <c:pt idx="28">
                  <c:v>15.383616321891369</c:v>
                </c:pt>
                <c:pt idx="29">
                  <c:v>15.355944327089748</c:v>
                </c:pt>
                <c:pt idx="30">
                  <c:v>15.304914387254472</c:v>
                </c:pt>
                <c:pt idx="31">
                  <c:v>15.235712192166678</c:v>
                </c:pt>
                <c:pt idx="32">
                  <c:v>15.152657999606273</c:v>
                </c:pt>
                <c:pt idx="33">
                  <c:v>15.059068534750894</c:v>
                </c:pt>
                <c:pt idx="34">
                  <c:v>14.957696183330855</c:v>
                </c:pt>
                <c:pt idx="35">
                  <c:v>14.85073252337801</c:v>
                </c:pt>
                <c:pt idx="36">
                  <c:v>14.740200293540022</c:v>
                </c:pt>
                <c:pt idx="37">
                  <c:v>14.627716596114613</c:v>
                </c:pt>
                <c:pt idx="38">
                  <c:v>14.514696290915092</c:v>
                </c:pt>
                <c:pt idx="39">
                  <c:v>14.402482060195805</c:v>
                </c:pt>
                <c:pt idx="40">
                  <c:v>14.292098208823008</c:v>
                </c:pt>
                <c:pt idx="41">
                  <c:v>14.184382715407233</c:v>
                </c:pt>
                <c:pt idx="42">
                  <c:v>14.080107785459965</c:v>
                </c:pt>
                <c:pt idx="43">
                  <c:v>13.979981642266843</c:v>
                </c:pt>
                <c:pt idx="44">
                  <c:v>13.884415790437949</c:v>
                </c:pt>
                <c:pt idx="45">
                  <c:v>13.793761708814918</c:v>
                </c:pt>
                <c:pt idx="46">
                  <c:v>13.708333486921539</c:v>
                </c:pt>
                <c:pt idx="47">
                  <c:v>13.628413034587005</c:v>
                </c:pt>
                <c:pt idx="48">
                  <c:v>13.554129093193964</c:v>
                </c:pt>
                <c:pt idx="49">
                  <c:v>13.485518079788566</c:v>
                </c:pt>
                <c:pt idx="50">
                  <c:v>13.422616411416961</c:v>
                </c:pt>
                <c:pt idx="51">
                  <c:v>13.365438500466325</c:v>
                </c:pt>
                <c:pt idx="52">
                  <c:v>13.313977189124532</c:v>
                </c:pt>
                <c:pt idx="53">
                  <c:v>13.268175062500154</c:v>
                </c:pt>
                <c:pt idx="54">
                  <c:v>13.227914827784094</c:v>
                </c:pt>
                <c:pt idx="55">
                  <c:v>13.193079192167254</c:v>
                </c:pt>
                <c:pt idx="56">
                  <c:v>13.163550862840532</c:v>
                </c:pt>
                <c:pt idx="57">
                  <c:v>13.139212524289468</c:v>
                </c:pt>
                <c:pt idx="58">
                  <c:v>13.119930774321338</c:v>
                </c:pt>
                <c:pt idx="59">
                  <c:v>13.105551701712194</c:v>
                </c:pt>
                <c:pt idx="60">
                  <c:v>13.095922719025729</c:v>
                </c:pt>
                <c:pt idx="61">
                  <c:v>13.090891238825634</c:v>
                </c:pt>
                <c:pt idx="62">
                  <c:v>13.090304673675599</c:v>
                </c:pt>
                <c:pt idx="63">
                  <c:v>13.094010436139314</c:v>
                </c:pt>
                <c:pt idx="64">
                  <c:v>13.101855938780469</c:v>
                </c:pt>
                <c:pt idx="65">
                  <c:v>13.113688594162756</c:v>
                </c:pt>
                <c:pt idx="66">
                  <c:v>13.129426292083082</c:v>
                </c:pt>
                <c:pt idx="67">
                  <c:v>13.148902862053472</c:v>
                </c:pt>
                <c:pt idx="68">
                  <c:v>13.171846190342698</c:v>
                </c:pt>
                <c:pt idx="69">
                  <c:v>13.198137134221065</c:v>
                </c:pt>
                <c:pt idx="70">
                  <c:v>13.227656550958871</c:v>
                </c:pt>
                <c:pt idx="71">
                  <c:v>13.260285297826419</c:v>
                </c:pt>
                <c:pt idx="72">
                  <c:v>13.295904232094012</c:v>
                </c:pt>
                <c:pt idx="73">
                  <c:v>13.334394211031949</c:v>
                </c:pt>
                <c:pt idx="74">
                  <c:v>13.375636091910531</c:v>
                </c:pt>
                <c:pt idx="75">
                  <c:v>13.419510732000061</c:v>
                </c:pt>
                <c:pt idx="76">
                  <c:v>13.465898988570842</c:v>
                </c:pt>
                <c:pt idx="77">
                  <c:v>13.514681718893172</c:v>
                </c:pt>
                <c:pt idx="78">
                  <c:v>13.565739780237354</c:v>
                </c:pt>
                <c:pt idx="79">
                  <c:v>13.618954029873692</c:v>
                </c:pt>
                <c:pt idx="80">
                  <c:v>13.674205325072483</c:v>
                </c:pt>
                <c:pt idx="81">
                  <c:v>13.73137452310403</c:v>
                </c:pt>
                <c:pt idx="82">
                  <c:v>13.790333619165191</c:v>
                </c:pt>
                <c:pt idx="83">
                  <c:v>13.850976084065522</c:v>
                </c:pt>
                <c:pt idx="84">
                  <c:v>13.913229228874798</c:v>
                </c:pt>
                <c:pt idx="85">
                  <c:v>13.976946986528445</c:v>
                </c:pt>
                <c:pt idx="86">
                  <c:v>14.041983289961891</c:v>
                </c:pt>
                <c:pt idx="87">
                  <c:v>14.108192072110564</c:v>
                </c:pt>
                <c:pt idx="88">
                  <c:v>14.175427265909891</c:v>
                </c:pt>
                <c:pt idx="89">
                  <c:v>14.243540012755242</c:v>
                </c:pt>
                <c:pt idx="90">
                  <c:v>14.312341196313561</c:v>
                </c:pt>
                <c:pt idx="91">
                  <c:v>14.381624713662962</c:v>
                </c:pt>
                <c:pt idx="92">
                  <c:v>14.451043367697482</c:v>
                </c:pt>
                <c:pt idx="93">
                  <c:v>14.520237960137834</c:v>
                </c:pt>
                <c:pt idx="94">
                  <c:v>14.58879166154831</c:v>
                </c:pt>
                <c:pt idx="95">
                  <c:v>14.6560084523801</c:v>
                </c:pt>
                <c:pt idx="96">
                  <c:v>14.720922857980753</c:v>
                </c:pt>
                <c:pt idx="97">
                  <c:v>14.782314055298594</c:v>
                </c:pt>
                <c:pt idx="98">
                  <c:v>14.838176437694473</c:v>
                </c:pt>
                <c:pt idx="99">
                  <c:v>14.885981155972337</c:v>
                </c:pt>
                <c:pt idx="100">
                  <c:v>14.92295418153787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75-4C9E-83E7-B9E480CADA45}"/>
            </c:ext>
          </c:extLst>
        </c:ser>
        <c:ser>
          <c:idx val="5"/>
          <c:order val="4"/>
          <c:tx>
            <c:strRef>
              <c:f>'Example 8'!$J$1</c:f>
              <c:strCache>
                <c:ptCount val="1"/>
                <c:pt idx="0">
                  <c:v>u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'Example 8'!$D$2:$D$102</c:f>
              <c:numCache>
                <c:formatCode>General</c:formatCode>
                <c:ptCount val="101"/>
                <c:pt idx="0">
                  <c:v>0</c:v>
                </c:pt>
                <c:pt idx="1">
                  <c:v>0.6168021663290949</c:v>
                </c:pt>
                <c:pt idx="2">
                  <c:v>1.2336043326581898</c:v>
                </c:pt>
                <c:pt idx="3">
                  <c:v>1.8504064989872848</c:v>
                </c:pt>
                <c:pt idx="4">
                  <c:v>2.4672086653163796</c:v>
                </c:pt>
                <c:pt idx="5">
                  <c:v>3.0840108316454744</c:v>
                </c:pt>
                <c:pt idx="6">
                  <c:v>3.7008129979745692</c:v>
                </c:pt>
                <c:pt idx="7">
                  <c:v>4.317615164303664</c:v>
                </c:pt>
                <c:pt idx="8">
                  <c:v>4.9344173306327592</c:v>
                </c:pt>
                <c:pt idx="9">
                  <c:v>5.5512194969618545</c:v>
                </c:pt>
                <c:pt idx="10">
                  <c:v>6.1680216632909497</c:v>
                </c:pt>
                <c:pt idx="11">
                  <c:v>6.7848238296200449</c:v>
                </c:pt>
                <c:pt idx="12">
                  <c:v>7.4016259959491402</c:v>
                </c:pt>
                <c:pt idx="13">
                  <c:v>8.0184281622782354</c:v>
                </c:pt>
                <c:pt idx="14">
                  <c:v>8.6352303286073298</c:v>
                </c:pt>
                <c:pt idx="15">
                  <c:v>9.2520324949364241</c:v>
                </c:pt>
                <c:pt idx="16">
                  <c:v>9.8688346612655184</c:v>
                </c:pt>
                <c:pt idx="17">
                  <c:v>10.485636827594613</c:v>
                </c:pt>
                <c:pt idx="18">
                  <c:v>11.102438993923707</c:v>
                </c:pt>
                <c:pt idx="19">
                  <c:v>11.719241160252801</c:v>
                </c:pt>
                <c:pt idx="20">
                  <c:v>12.336043326581896</c:v>
                </c:pt>
                <c:pt idx="21">
                  <c:v>12.95284549291099</c:v>
                </c:pt>
                <c:pt idx="22">
                  <c:v>13.569647659240085</c:v>
                </c:pt>
                <c:pt idx="23">
                  <c:v>14.186449825569179</c:v>
                </c:pt>
                <c:pt idx="24">
                  <c:v>14.803251991898273</c:v>
                </c:pt>
                <c:pt idx="25">
                  <c:v>15.420054158227368</c:v>
                </c:pt>
                <c:pt idx="26">
                  <c:v>16.036856324556464</c:v>
                </c:pt>
                <c:pt idx="27">
                  <c:v>16.653658490885558</c:v>
                </c:pt>
                <c:pt idx="28">
                  <c:v>17.270460657214652</c:v>
                </c:pt>
                <c:pt idx="29">
                  <c:v>17.887262823543747</c:v>
                </c:pt>
                <c:pt idx="30">
                  <c:v>18.504064989872841</c:v>
                </c:pt>
                <c:pt idx="31">
                  <c:v>19.120867156201935</c:v>
                </c:pt>
                <c:pt idx="32">
                  <c:v>19.73766932253103</c:v>
                </c:pt>
                <c:pt idx="33">
                  <c:v>20.354471488860124</c:v>
                </c:pt>
                <c:pt idx="34">
                  <c:v>20.971273655189218</c:v>
                </c:pt>
                <c:pt idx="35">
                  <c:v>21.588075821518313</c:v>
                </c:pt>
                <c:pt idx="36">
                  <c:v>22.204877987847407</c:v>
                </c:pt>
                <c:pt idx="37">
                  <c:v>22.821680154176502</c:v>
                </c:pt>
                <c:pt idx="38">
                  <c:v>23.438482320505596</c:v>
                </c:pt>
                <c:pt idx="39">
                  <c:v>24.05528448683469</c:v>
                </c:pt>
                <c:pt idx="40">
                  <c:v>24.672086653163785</c:v>
                </c:pt>
                <c:pt idx="41">
                  <c:v>25.288888819492879</c:v>
                </c:pt>
                <c:pt idx="42">
                  <c:v>25.905690985821973</c:v>
                </c:pt>
                <c:pt idx="43">
                  <c:v>26.522493152151068</c:v>
                </c:pt>
                <c:pt idx="44">
                  <c:v>27.139295318480162</c:v>
                </c:pt>
                <c:pt idx="45">
                  <c:v>27.756097484809256</c:v>
                </c:pt>
                <c:pt idx="46">
                  <c:v>28.372899651138351</c:v>
                </c:pt>
                <c:pt idx="47">
                  <c:v>28.989701817467445</c:v>
                </c:pt>
                <c:pt idx="48">
                  <c:v>29.606503983796539</c:v>
                </c:pt>
                <c:pt idx="49">
                  <c:v>30.223306150125634</c:v>
                </c:pt>
                <c:pt idx="50">
                  <c:v>30.840108316454728</c:v>
                </c:pt>
                <c:pt idx="51">
                  <c:v>31.456910482783822</c:v>
                </c:pt>
                <c:pt idx="52">
                  <c:v>32.07371264911292</c:v>
                </c:pt>
                <c:pt idx="53">
                  <c:v>32.690514815442015</c:v>
                </c:pt>
                <c:pt idx="54">
                  <c:v>33.307316981771109</c:v>
                </c:pt>
                <c:pt idx="55">
                  <c:v>33.924119148100203</c:v>
                </c:pt>
                <c:pt idx="56">
                  <c:v>34.540921314429298</c:v>
                </c:pt>
                <c:pt idx="57">
                  <c:v>35.157723480758392</c:v>
                </c:pt>
                <c:pt idx="58">
                  <c:v>35.774525647087486</c:v>
                </c:pt>
                <c:pt idx="59">
                  <c:v>36.391327813416581</c:v>
                </c:pt>
                <c:pt idx="60">
                  <c:v>37.008129979745675</c:v>
                </c:pt>
                <c:pt idx="61">
                  <c:v>37.624932146074769</c:v>
                </c:pt>
                <c:pt idx="62">
                  <c:v>38.241734312403864</c:v>
                </c:pt>
                <c:pt idx="63">
                  <c:v>38.858536478732958</c:v>
                </c:pt>
                <c:pt idx="64">
                  <c:v>39.475338645062052</c:v>
                </c:pt>
                <c:pt idx="65">
                  <c:v>40.092140811391147</c:v>
                </c:pt>
                <c:pt idx="66">
                  <c:v>40.708942977720241</c:v>
                </c:pt>
                <c:pt idx="67">
                  <c:v>41.325745144049336</c:v>
                </c:pt>
                <c:pt idx="68">
                  <c:v>41.94254731037843</c:v>
                </c:pt>
                <c:pt idx="69">
                  <c:v>42.559349476707524</c:v>
                </c:pt>
                <c:pt idx="70">
                  <c:v>43.176151643036619</c:v>
                </c:pt>
                <c:pt idx="71">
                  <c:v>43.792953809365713</c:v>
                </c:pt>
                <c:pt idx="72">
                  <c:v>44.409755975694807</c:v>
                </c:pt>
                <c:pt idx="73">
                  <c:v>45.026558142023902</c:v>
                </c:pt>
                <c:pt idx="74">
                  <c:v>45.643360308352996</c:v>
                </c:pt>
                <c:pt idx="75">
                  <c:v>46.26016247468209</c:v>
                </c:pt>
                <c:pt idx="76">
                  <c:v>46.876964641011185</c:v>
                </c:pt>
                <c:pt idx="77">
                  <c:v>47.493766807340279</c:v>
                </c:pt>
                <c:pt idx="78">
                  <c:v>48.110568973669373</c:v>
                </c:pt>
                <c:pt idx="79">
                  <c:v>48.727371139998468</c:v>
                </c:pt>
                <c:pt idx="80">
                  <c:v>49.344173306327562</c:v>
                </c:pt>
                <c:pt idx="81">
                  <c:v>49.960975472656656</c:v>
                </c:pt>
                <c:pt idx="82">
                  <c:v>50.577777638985751</c:v>
                </c:pt>
                <c:pt idx="83">
                  <c:v>51.194579805314845</c:v>
                </c:pt>
                <c:pt idx="84">
                  <c:v>51.811381971643939</c:v>
                </c:pt>
                <c:pt idx="85">
                  <c:v>52.428184137973034</c:v>
                </c:pt>
                <c:pt idx="86">
                  <c:v>53.044986304302128</c:v>
                </c:pt>
                <c:pt idx="87">
                  <c:v>53.661788470631222</c:v>
                </c:pt>
                <c:pt idx="88">
                  <c:v>54.278590636960317</c:v>
                </c:pt>
                <c:pt idx="89">
                  <c:v>54.895392803289411</c:v>
                </c:pt>
                <c:pt idx="90">
                  <c:v>55.512194969618506</c:v>
                </c:pt>
                <c:pt idx="91">
                  <c:v>56.1289971359476</c:v>
                </c:pt>
                <c:pt idx="92">
                  <c:v>56.745799302276694</c:v>
                </c:pt>
                <c:pt idx="93">
                  <c:v>57.362601468605789</c:v>
                </c:pt>
                <c:pt idx="94">
                  <c:v>57.979403634934883</c:v>
                </c:pt>
                <c:pt idx="95">
                  <c:v>58.596205801263977</c:v>
                </c:pt>
                <c:pt idx="96">
                  <c:v>59.213007967593072</c:v>
                </c:pt>
                <c:pt idx="97">
                  <c:v>59.829810133922166</c:v>
                </c:pt>
                <c:pt idx="98">
                  <c:v>60.44661230025126</c:v>
                </c:pt>
                <c:pt idx="99">
                  <c:v>61.063414466580355</c:v>
                </c:pt>
                <c:pt idx="100">
                  <c:v>61.680216632909492</c:v>
                </c:pt>
              </c:numCache>
            </c:numRef>
          </c:xVal>
          <c:yVal>
            <c:numRef>
              <c:f>'Example 8'!$J$2:$J$102</c:f>
              <c:numCache>
                <c:formatCode>General</c:formatCode>
                <c:ptCount val="101"/>
                <c:pt idx="0">
                  <c:v>-0.43249651698808877</c:v>
                </c:pt>
                <c:pt idx="1">
                  <c:v>-0.40399186682249644</c:v>
                </c:pt>
                <c:pt idx="2">
                  <c:v>-0.37421554056926493</c:v>
                </c:pt>
                <c:pt idx="3">
                  <c:v>-0.3431675382283943</c:v>
                </c:pt>
                <c:pt idx="4">
                  <c:v>-0.3108478597998845</c:v>
                </c:pt>
                <c:pt idx="5">
                  <c:v>-0.27725650528373563</c:v>
                </c:pt>
                <c:pt idx="6">
                  <c:v>-0.24239347467994748</c:v>
                </c:pt>
                <c:pt idx="7">
                  <c:v>-0.20625876798852028</c:v>
                </c:pt>
                <c:pt idx="8">
                  <c:v>-0.16885238520945389</c:v>
                </c:pt>
                <c:pt idx="9">
                  <c:v>-0.13017432634274836</c:v>
                </c:pt>
                <c:pt idx="10">
                  <c:v>-9.0224591388403691E-2</c:v>
                </c:pt>
                <c:pt idx="11">
                  <c:v>-4.9003180346419872E-2</c:v>
                </c:pt>
                <c:pt idx="12">
                  <c:v>-6.5100932167969083E-3</c:v>
                </c:pt>
                <c:pt idx="13">
                  <c:v>3.725467000046527E-2</c:v>
                </c:pt>
                <c:pt idx="14">
                  <c:v>8.2291109305366442E-2</c:v>
                </c:pt>
                <c:pt idx="15">
                  <c:v>0.12859922469790683</c:v>
                </c:pt>
                <c:pt idx="16">
                  <c:v>0.17617901617808629</c:v>
                </c:pt>
                <c:pt idx="17">
                  <c:v>0.22503048374590495</c:v>
                </c:pt>
                <c:pt idx="18">
                  <c:v>0.27515362740136273</c:v>
                </c:pt>
                <c:pt idx="19">
                  <c:v>0.32654844714445963</c:v>
                </c:pt>
                <c:pt idx="20">
                  <c:v>0.37921494297519565</c:v>
                </c:pt>
                <c:pt idx="21">
                  <c:v>0.43315311489357095</c:v>
                </c:pt>
                <c:pt idx="22">
                  <c:v>0.48836296289958525</c:v>
                </c:pt>
                <c:pt idx="23">
                  <c:v>0.54484448699323873</c:v>
                </c:pt>
                <c:pt idx="24">
                  <c:v>0.60259768717453133</c:v>
                </c:pt>
                <c:pt idx="25">
                  <c:v>0.66162256344346315</c:v>
                </c:pt>
                <c:pt idx="26">
                  <c:v>0.72191911580003432</c:v>
                </c:pt>
                <c:pt idx="27">
                  <c:v>0.78348734424424427</c:v>
                </c:pt>
                <c:pt idx="28">
                  <c:v>0.84632724877609355</c:v>
                </c:pt>
                <c:pt idx="29">
                  <c:v>0.91043882939558185</c:v>
                </c:pt>
                <c:pt idx="30">
                  <c:v>0.97582208610270937</c:v>
                </c:pt>
                <c:pt idx="31">
                  <c:v>1.0424770188974759</c:v>
                </c:pt>
                <c:pt idx="32">
                  <c:v>1.1104036277798817</c:v>
                </c:pt>
                <c:pt idx="33">
                  <c:v>1.1796019127499267</c:v>
                </c:pt>
                <c:pt idx="34">
                  <c:v>1.2500718738076109</c:v>
                </c:pt>
                <c:pt idx="35">
                  <c:v>1.3218135109529341</c:v>
                </c:pt>
                <c:pt idx="36">
                  <c:v>1.3948268241858965</c:v>
                </c:pt>
                <c:pt idx="37">
                  <c:v>1.469111813506498</c:v>
                </c:pt>
                <c:pt idx="38">
                  <c:v>1.5446684789147387</c:v>
                </c:pt>
                <c:pt idx="39">
                  <c:v>1.6214968204106186</c:v>
                </c:pt>
                <c:pt idx="40">
                  <c:v>1.6995968379941373</c:v>
                </c:pt>
                <c:pt idx="41">
                  <c:v>1.7789685316652952</c:v>
                </c:pt>
                <c:pt idx="42">
                  <c:v>1.8596119014240924</c:v>
                </c:pt>
                <c:pt idx="43">
                  <c:v>1.941526947270529</c:v>
                </c:pt>
                <c:pt idx="44">
                  <c:v>2.0247136692046048</c:v>
                </c:pt>
                <c:pt idx="45">
                  <c:v>2.1091720672263192</c:v>
                </c:pt>
                <c:pt idx="46">
                  <c:v>2.1949021413356729</c:v>
                </c:pt>
                <c:pt idx="47">
                  <c:v>2.2819038915326662</c:v>
                </c:pt>
                <c:pt idx="48">
                  <c:v>2.3701773178172978</c:v>
                </c:pt>
                <c:pt idx="49">
                  <c:v>2.4597224201895695</c:v>
                </c:pt>
                <c:pt idx="50">
                  <c:v>2.5505391986494796</c:v>
                </c:pt>
                <c:pt idx="51">
                  <c:v>2.642627653197029</c:v>
                </c:pt>
                <c:pt idx="52">
                  <c:v>2.7359877838322184</c:v>
                </c:pt>
                <c:pt idx="53">
                  <c:v>2.8306195905550458</c:v>
                </c:pt>
                <c:pt idx="54">
                  <c:v>2.9265230733655132</c:v>
                </c:pt>
                <c:pt idx="55">
                  <c:v>3.0236982322636194</c:v>
                </c:pt>
                <c:pt idx="56">
                  <c:v>3.1221450672493649</c:v>
                </c:pt>
                <c:pt idx="57">
                  <c:v>3.2218635783227487</c:v>
                </c:pt>
                <c:pt idx="58">
                  <c:v>3.3228537654837722</c:v>
                </c:pt>
                <c:pt idx="59">
                  <c:v>3.4251156287324349</c:v>
                </c:pt>
                <c:pt idx="60">
                  <c:v>3.5286491680687369</c:v>
                </c:pt>
                <c:pt idx="61">
                  <c:v>3.6334543834926776</c:v>
                </c:pt>
                <c:pt idx="62">
                  <c:v>3.7395312750042575</c:v>
                </c:pt>
                <c:pt idx="63">
                  <c:v>3.8468798426034772</c:v>
                </c:pt>
                <c:pt idx="64">
                  <c:v>3.9555000862903356</c:v>
                </c:pt>
                <c:pt idx="65">
                  <c:v>4.0653920060648332</c:v>
                </c:pt>
                <c:pt idx="66">
                  <c:v>4.1765556019269692</c:v>
                </c:pt>
                <c:pt idx="67">
                  <c:v>4.2889908738767453</c:v>
                </c:pt>
                <c:pt idx="68">
                  <c:v>4.4026978219141606</c:v>
                </c:pt>
                <c:pt idx="69">
                  <c:v>4.5176764460392143</c:v>
                </c:pt>
                <c:pt idx="70">
                  <c:v>4.6339267462519071</c:v>
                </c:pt>
                <c:pt idx="71">
                  <c:v>4.7514487225522402</c:v>
                </c:pt>
                <c:pt idx="72">
                  <c:v>4.8702423749402115</c:v>
                </c:pt>
                <c:pt idx="73">
                  <c:v>4.9903077034158221</c:v>
                </c:pt>
                <c:pt idx="74">
                  <c:v>5.1116447079790728</c:v>
                </c:pt>
                <c:pt idx="75">
                  <c:v>5.2342533886299609</c:v>
                </c:pt>
                <c:pt idx="76">
                  <c:v>5.3581337453684892</c:v>
                </c:pt>
                <c:pt idx="77">
                  <c:v>5.4832857781946567</c:v>
                </c:pt>
                <c:pt idx="78">
                  <c:v>5.6097094871084625</c:v>
                </c:pt>
                <c:pt idx="79">
                  <c:v>5.7374048721099085</c:v>
                </c:pt>
                <c:pt idx="80">
                  <c:v>5.8663719331989927</c:v>
                </c:pt>
                <c:pt idx="81">
                  <c:v>5.9966106703757163</c:v>
                </c:pt>
                <c:pt idx="82">
                  <c:v>6.1281210836400799</c:v>
                </c:pt>
                <c:pt idx="83">
                  <c:v>6.2609031729920819</c:v>
                </c:pt>
                <c:pt idx="84">
                  <c:v>6.394956938431724</c:v>
                </c:pt>
                <c:pt idx="85">
                  <c:v>6.5302823799590044</c:v>
                </c:pt>
                <c:pt idx="86">
                  <c:v>6.6668794975739232</c:v>
                </c:pt>
                <c:pt idx="87">
                  <c:v>6.8047482912764821</c:v>
                </c:pt>
                <c:pt idx="88">
                  <c:v>6.9438887610666802</c:v>
                </c:pt>
                <c:pt idx="89">
                  <c:v>7.0843009069445166</c:v>
                </c:pt>
                <c:pt idx="90">
                  <c:v>7.2259847289099932</c:v>
                </c:pt>
                <c:pt idx="91">
                  <c:v>7.3689402269631081</c:v>
                </c:pt>
                <c:pt idx="92">
                  <c:v>7.5131674011038623</c:v>
                </c:pt>
                <c:pt idx="93">
                  <c:v>7.6586662513322565</c:v>
                </c:pt>
                <c:pt idx="94">
                  <c:v>7.8054367776482891</c:v>
                </c:pt>
                <c:pt idx="95">
                  <c:v>7.9534789800519601</c:v>
                </c:pt>
                <c:pt idx="96">
                  <c:v>8.1027928585432711</c:v>
                </c:pt>
                <c:pt idx="97">
                  <c:v>8.2533784131222223</c:v>
                </c:pt>
                <c:pt idx="98">
                  <c:v>8.4052356437888101</c:v>
                </c:pt>
                <c:pt idx="99">
                  <c:v>8.5583645505430397</c:v>
                </c:pt>
                <c:pt idx="100">
                  <c:v>8.7127651333849183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75-4C9E-83E7-B9E480CAD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891672"/>
        <c:axId val="640890496"/>
      </c:scatterChart>
      <c:valAx>
        <c:axId val="640886576"/>
        <c:scaling>
          <c:orientation val="minMax"/>
          <c:max val="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89712"/>
        <c:crosses val="autoZero"/>
        <c:crossBetween val="midCat"/>
      </c:valAx>
      <c:valAx>
        <c:axId val="640889712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x_2,   x_3,  x_4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3828849518810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86576"/>
        <c:crosses val="autoZero"/>
        <c:crossBetween val="midCat"/>
      </c:valAx>
      <c:valAx>
        <c:axId val="640890496"/>
        <c:scaling>
          <c:orientation val="minMax"/>
          <c:max val="16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x_1,  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91672"/>
        <c:crosses val="max"/>
        <c:crossBetween val="midCat"/>
      </c:valAx>
      <c:valAx>
        <c:axId val="640891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0890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90660542432194"/>
          <c:y val="0.91423578302712161"/>
          <c:w val="0.79100065616797899"/>
          <c:h val="7.0737581413434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2.png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4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355346</xdr:colOff>
      <xdr:row>5</xdr:row>
      <xdr:rowOff>38100</xdr:rowOff>
    </xdr:from>
    <xdr:ext cx="7735516" cy="50079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03346" y="990600"/>
          <a:ext cx="7735516" cy="5007974"/>
        </a:xfrm>
        <a:prstGeom prst="rect">
          <a:avLst/>
        </a:prstGeom>
        <a:gradFill flip="none" rotWithShape="1">
          <a:gsLst>
            <a:gs pos="0">
              <a:schemeClr val="dk1">
                <a:lumMod val="67000"/>
              </a:schemeClr>
            </a:gs>
            <a:gs pos="48000">
              <a:schemeClr val="dk1">
                <a:lumMod val="97000"/>
                <a:lumOff val="3000"/>
              </a:schemeClr>
            </a:gs>
            <a:gs pos="100000">
              <a:schemeClr val="dk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2400"/>
            <a:t>Please</a:t>
          </a:r>
          <a:r>
            <a:rPr lang="en-US" sz="2400" baseline="0"/>
            <a:t> Note</a:t>
          </a:r>
        </a:p>
        <a:p>
          <a:endParaRPr lang="en-US" sz="1400" b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Please Readme first</a:t>
          </a:r>
          <a:endParaRPr lang="en-US" sz="1400">
            <a:effectLst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4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This workbook contains the solved   optimal control  examples 5-8 described in </a:t>
          </a:r>
          <a:endParaRPr lang="en-US" sz="1400">
            <a:effectLst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https://excel-works.com/manual/optimalcontrol</a:t>
          </a:r>
          <a:endParaRPr lang="en-US" sz="1400">
            <a:effectLst/>
          </a:endParaRPr>
        </a:p>
        <a:p>
          <a:endParaRPr lang="en-US" sz="1400" baseline="0"/>
        </a:p>
        <a:p>
          <a:endParaRPr lang="en-US" sz="1400" baseline="0"/>
        </a:p>
        <a:p>
          <a:r>
            <a:rPr lang="en-US" sz="1400" baseline="0"/>
            <a:t>To run the examples in this workbook :</a:t>
          </a:r>
        </a:p>
        <a:p>
          <a:r>
            <a:rPr lang="en-US" sz="1400" baseline="0"/>
            <a:t>1) Enable Excel Solver Add-in </a:t>
          </a:r>
        </a:p>
        <a:p>
          <a:r>
            <a:rPr lang="en-US" sz="1400" baseline="0"/>
            <a:t>2) Download and install ExceLab Calculus Add-in from https://excel-works.com</a:t>
          </a:r>
        </a:p>
        <a:p>
          <a:endParaRPr lang="en-US" sz="1400" baseline="0"/>
        </a:p>
        <a:p>
          <a:r>
            <a:rPr lang="en-US" sz="1400" baseline="0"/>
            <a:t>The saved results represent the optimal values computed by Excel Solver.</a:t>
          </a:r>
        </a:p>
        <a:p>
          <a:r>
            <a:rPr lang="en-US" sz="1400" baseline="0"/>
            <a:t>To re-run an example:</a:t>
          </a:r>
        </a:p>
        <a:p>
          <a:r>
            <a:rPr lang="en-US" sz="1400" baseline="0"/>
            <a:t>1) Copy the initial guess values from the adjacent  orange range onto adjacent design variables</a:t>
          </a:r>
        </a:p>
        <a:p>
          <a:r>
            <a:rPr lang="en-US" sz="1400" baseline="0"/>
            <a:t>2) Run Excel Solver from the Data Tab again . (Solver is pre-configured)</a:t>
          </a:r>
        </a:p>
        <a:p>
          <a:endParaRPr lang="en-US" sz="1400" baseline="0"/>
        </a:p>
        <a:p>
          <a:pPr eaLnBrk="1" fontAlgn="auto" latinLnBrk="0" hangingPunct="1"/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Note: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To evaluate an array formula press Ctrl+Shift+Enter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To evaluate a standard formula  press Enter</a:t>
          </a:r>
        </a:p>
        <a:p>
          <a:pPr eaLnBrk="1" fontAlgn="auto" latinLnBrk="0" hangingPunct="1"/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If Excel inserts the @ symbol in the formulas the first time you open the workbook, delete it before evaluating/saving the workbook</a:t>
          </a:r>
        </a:p>
        <a:p>
          <a:pPr eaLnBrk="1" fontAlgn="auto" latinLnBrk="0" hangingPunct="1"/>
          <a:endParaRPr lang="en-US" sz="1100" b="0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US" sz="1400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© ExcelWorks LLC</a:t>
          </a:r>
          <a:endParaRPr lang="en-US" sz="1400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16</xdr:row>
      <xdr:rowOff>109537</xdr:rowOff>
    </xdr:from>
    <xdr:to>
      <xdr:col>11</xdr:col>
      <xdr:colOff>0</xdr:colOff>
      <xdr:row>35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0</xdr:colOff>
      <xdr:row>2</xdr:row>
      <xdr:rowOff>114300</xdr:rowOff>
    </xdr:from>
    <xdr:to>
      <xdr:col>20</xdr:col>
      <xdr:colOff>151848</xdr:colOff>
      <xdr:row>15</xdr:row>
      <xdr:rowOff>142562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EDB988-484F-4D4D-A920-8523285A2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495300"/>
          <a:ext cx="4419048" cy="25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304800</xdr:colOff>
      <xdr:row>21</xdr:row>
      <xdr:rowOff>66675</xdr:rowOff>
    </xdr:from>
    <xdr:to>
      <xdr:col>21</xdr:col>
      <xdr:colOff>257175</xdr:colOff>
      <xdr:row>40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309562</xdr:colOff>
      <xdr:row>71</xdr:row>
      <xdr:rowOff>14287</xdr:rowOff>
    </xdr:from>
    <xdr:to>
      <xdr:col>21</xdr:col>
      <xdr:colOff>4762</xdr:colOff>
      <xdr:row>85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357187</xdr:colOff>
      <xdr:row>41</xdr:row>
      <xdr:rowOff>109537</xdr:rowOff>
    </xdr:from>
    <xdr:to>
      <xdr:col>21</xdr:col>
      <xdr:colOff>52387</xdr:colOff>
      <xdr:row>55</xdr:row>
      <xdr:rowOff>185737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338137</xdr:colOff>
      <xdr:row>56</xdr:row>
      <xdr:rowOff>71437</xdr:rowOff>
    </xdr:from>
    <xdr:to>
      <xdr:col>21</xdr:col>
      <xdr:colOff>33337</xdr:colOff>
      <xdr:row>70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0</xdr:colOff>
      <xdr:row>1</xdr:row>
      <xdr:rowOff>0</xdr:rowOff>
    </xdr:from>
    <xdr:to>
      <xdr:col>22</xdr:col>
      <xdr:colOff>132724</xdr:colOff>
      <xdr:row>17</xdr:row>
      <xdr:rowOff>66286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4E6F838-24C6-4981-B288-37B47453B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82050" y="190500"/>
          <a:ext cx="5009524" cy="31142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9523</xdr:colOff>
      <xdr:row>29</xdr:row>
      <xdr:rowOff>0</xdr:rowOff>
    </xdr:from>
    <xdr:to>
      <xdr:col>22</xdr:col>
      <xdr:colOff>314323</xdr:colOff>
      <xdr:row>53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600075</xdr:colOff>
      <xdr:row>1</xdr:row>
      <xdr:rowOff>180975</xdr:rowOff>
    </xdr:from>
    <xdr:to>
      <xdr:col>22</xdr:col>
      <xdr:colOff>161370</xdr:colOff>
      <xdr:row>22</xdr:row>
      <xdr:rowOff>189999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613A11-53F0-4EA1-9E3E-08B4AD191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24975" y="371475"/>
          <a:ext cx="4438095" cy="40095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166687</xdr:colOff>
      <xdr:row>32</xdr:row>
      <xdr:rowOff>80962</xdr:rowOff>
    </xdr:from>
    <xdr:to>
      <xdr:col>25</xdr:col>
      <xdr:colOff>471487</xdr:colOff>
      <xdr:row>46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300037</xdr:colOff>
      <xdr:row>32</xdr:row>
      <xdr:rowOff>147637</xdr:rowOff>
    </xdr:from>
    <xdr:to>
      <xdr:col>17</xdr:col>
      <xdr:colOff>604837</xdr:colOff>
      <xdr:row>47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271462</xdr:colOff>
      <xdr:row>49</xdr:row>
      <xdr:rowOff>23812</xdr:rowOff>
    </xdr:from>
    <xdr:to>
      <xdr:col>17</xdr:col>
      <xdr:colOff>576262</xdr:colOff>
      <xdr:row>63</xdr:row>
      <xdr:rowOff>100012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195262</xdr:colOff>
      <xdr:row>49</xdr:row>
      <xdr:rowOff>71437</xdr:rowOff>
    </xdr:from>
    <xdr:to>
      <xdr:col>25</xdr:col>
      <xdr:colOff>500062</xdr:colOff>
      <xdr:row>63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157162</xdr:colOff>
      <xdr:row>64</xdr:row>
      <xdr:rowOff>100012</xdr:rowOff>
    </xdr:from>
    <xdr:to>
      <xdr:col>21</xdr:col>
      <xdr:colOff>461962</xdr:colOff>
      <xdr:row>78</xdr:row>
      <xdr:rowOff>176212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0</xdr:row>
      <xdr:rowOff>161925</xdr:rowOff>
    </xdr:from>
    <xdr:to>
      <xdr:col>27</xdr:col>
      <xdr:colOff>581025</xdr:colOff>
      <xdr:row>22</xdr:row>
      <xdr:rowOff>85725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0</xdr:colOff>
      <xdr:row>2</xdr:row>
      <xdr:rowOff>0</xdr:rowOff>
    </xdr:from>
    <xdr:to>
      <xdr:col>18</xdr:col>
      <xdr:colOff>361371</xdr:colOff>
      <xdr:row>29</xdr:row>
      <xdr:rowOff>56500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636F974-F67C-45CF-8714-182A7D218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19950" y="381000"/>
          <a:ext cx="4628571" cy="52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"/>
  <sheetViews>
    <sheetView workbookViewId="0">
      <selection activeCell="B3" sqref="B3:B8"/>
    </sheetView>
  </sheetViews>
  <sheetFormatPr defaultRowHeight="15" x14ac:dyDescent="0.25"/>
  <sheetData>
    <row r="1" spans="1:12" x14ac:dyDescent="0.25">
      <c r="A1" s="2" t="s">
        <v>3</v>
      </c>
      <c r="B1" s="2"/>
      <c r="C1" s="2"/>
      <c r="D1" s="2"/>
      <c r="E1" s="8" t="s">
        <v>3</v>
      </c>
      <c r="F1" s="8" t="s">
        <v>124</v>
      </c>
      <c r="H1" s="8" t="s">
        <v>147</v>
      </c>
      <c r="K1" t="s">
        <v>150</v>
      </c>
    </row>
    <row r="2" spans="1:12" x14ac:dyDescent="0.25">
      <c r="A2" s="1" t="s">
        <v>12</v>
      </c>
      <c r="B2" s="2"/>
      <c r="C2" s="2"/>
      <c r="D2" s="2"/>
      <c r="E2" s="2">
        <v>0</v>
      </c>
      <c r="F2" s="2">
        <f t="shared" ref="F2:F12" si="0">c_0+c_1*E2+c_2*E2^2+c_3*E2^3+c_4*E2^4+c_5*E2^5</f>
        <v>1</v>
      </c>
      <c r="H2" s="2">
        <v>0</v>
      </c>
      <c r="I2">
        <v>1</v>
      </c>
      <c r="K2">
        <v>0</v>
      </c>
      <c r="L2">
        <v>0.99638989169674996</v>
      </c>
    </row>
    <row r="3" spans="1:12" x14ac:dyDescent="0.25">
      <c r="A3" s="2" t="s">
        <v>4</v>
      </c>
      <c r="B3" s="2">
        <v>1</v>
      </c>
      <c r="C3" s="9">
        <v>1</v>
      </c>
      <c r="D3" s="2"/>
      <c r="E3" s="2">
        <v>0.1</v>
      </c>
      <c r="F3" s="2">
        <f t="shared" si="0"/>
        <v>0.79287031590813839</v>
      </c>
      <c r="H3" s="2">
        <v>0.1</v>
      </c>
      <c r="I3">
        <v>0.6557438395003381</v>
      </c>
      <c r="K3">
        <v>3.6879432624113397E-2</v>
      </c>
      <c r="L3">
        <v>0.80685920577617298</v>
      </c>
    </row>
    <row r="4" spans="1:12" x14ac:dyDescent="0.25">
      <c r="A4" s="2" t="s">
        <v>5</v>
      </c>
      <c r="B4" s="2">
        <v>-1.9419680733678968</v>
      </c>
      <c r="C4" s="9">
        <v>1</v>
      </c>
      <c r="D4" s="2"/>
      <c r="E4" s="2">
        <v>0.2</v>
      </c>
      <c r="F4" s="2">
        <f t="shared" si="0"/>
        <v>0.56507600048251438</v>
      </c>
      <c r="H4" s="2">
        <v>0.2</v>
      </c>
      <c r="I4">
        <v>0.38126777720449972</v>
      </c>
      <c r="K4">
        <v>0.10070921985815599</v>
      </c>
      <c r="L4">
        <v>0.54693140794223805</v>
      </c>
    </row>
    <row r="5" spans="1:12" x14ac:dyDescent="0.25">
      <c r="A5" s="2" t="s">
        <v>6</v>
      </c>
      <c r="B5" s="2">
        <v>-1.3171955857192432</v>
      </c>
      <c r="C5" s="9">
        <v>1</v>
      </c>
      <c r="D5" s="2"/>
      <c r="E5" s="2">
        <v>0.3</v>
      </c>
      <c r="F5" s="2">
        <f t="shared" si="0"/>
        <v>0.33415305851653315</v>
      </c>
      <c r="G5" s="2"/>
      <c r="H5" s="2">
        <v>0.3</v>
      </c>
      <c r="I5">
        <v>0.19575895632768961</v>
      </c>
      <c r="K5">
        <v>0.22269503546099201</v>
      </c>
      <c r="L5">
        <v>0.276173285198555</v>
      </c>
    </row>
    <row r="6" spans="1:12" x14ac:dyDescent="0.25">
      <c r="A6" s="2" t="s">
        <v>7</v>
      </c>
      <c r="B6" s="2">
        <v>-0.28472500586462585</v>
      </c>
      <c r="C6" s="9">
        <v>1</v>
      </c>
      <c r="D6" s="2"/>
      <c r="E6" s="2">
        <v>0.4</v>
      </c>
      <c r="F6" s="2">
        <f t="shared" si="0"/>
        <v>0.13094282759948395</v>
      </c>
      <c r="G6" s="2"/>
      <c r="H6" s="2">
        <v>0.4</v>
      </c>
      <c r="I6">
        <v>0.11840452008511251</v>
      </c>
      <c r="K6">
        <v>0.33049645390070898</v>
      </c>
      <c r="L6">
        <v>0.173285198555956</v>
      </c>
    </row>
    <row r="7" spans="1:12" x14ac:dyDescent="0.25">
      <c r="A7" s="8" t="s">
        <v>48</v>
      </c>
      <c r="B7" s="8">
        <v>5.2040580148405935</v>
      </c>
      <c r="C7" s="9">
        <v>1</v>
      </c>
      <c r="D7" s="2"/>
      <c r="E7" s="2">
        <v>0.5</v>
      </c>
      <c r="F7" s="2">
        <f t="shared" si="0"/>
        <v>-2.2510332619955775E-7</v>
      </c>
      <c r="G7" s="2"/>
      <c r="H7" s="2">
        <v>0.5</v>
      </c>
      <c r="I7">
        <v>0.16839161169197264</v>
      </c>
      <c r="K7">
        <v>0.40141843971631203</v>
      </c>
      <c r="L7">
        <v>0.146209386281588</v>
      </c>
    </row>
    <row r="8" spans="1:12" x14ac:dyDescent="0.25">
      <c r="A8" s="8" t="s">
        <v>49</v>
      </c>
      <c r="B8" s="8">
        <v>0.33983065011117303</v>
      </c>
      <c r="C8" s="9">
        <v>1</v>
      </c>
      <c r="D8" s="2"/>
      <c r="E8" s="2">
        <v>0.6</v>
      </c>
      <c r="F8" s="2">
        <f t="shared" si="0"/>
        <v>-7.0607043904311051E-7</v>
      </c>
      <c r="G8" s="2"/>
      <c r="H8" s="2">
        <v>0.6</v>
      </c>
      <c r="I8">
        <v>0.36490737436347509</v>
      </c>
      <c r="K8">
        <v>0.47943262411347498</v>
      </c>
      <c r="L8">
        <v>0.167870036101083</v>
      </c>
    </row>
    <row r="9" spans="1:12" x14ac:dyDescent="0.25">
      <c r="A9" s="2" t="s">
        <v>0</v>
      </c>
      <c r="B9" s="2">
        <f>c_0+c_1*t+c_2*t^2+c_3*t^3+c_4*t^4+c_5*t^5</f>
        <v>1</v>
      </c>
      <c r="C9" s="2"/>
      <c r="D9" s="2"/>
      <c r="E9" s="2">
        <v>0.7</v>
      </c>
      <c r="F9" s="2">
        <f t="shared" si="0"/>
        <v>0.20414550135588749</v>
      </c>
      <c r="G9" s="2"/>
      <c r="H9" s="2">
        <v>0.7</v>
      </c>
      <c r="I9">
        <v>0.72713895131482387</v>
      </c>
      <c r="K9">
        <v>0.58297872340425505</v>
      </c>
      <c r="L9">
        <v>0.25451263537906099</v>
      </c>
    </row>
    <row r="10" spans="1:12" x14ac:dyDescent="0.25">
      <c r="A10" s="2" t="s">
        <v>1</v>
      </c>
      <c r="B10" s="2">
        <f>c_1+2*c_2*t+3*c_3*t^2+4*c_4*t^3+c_5*c_5*t^4</f>
        <v>-1.9419680733678968</v>
      </c>
      <c r="C10" s="2"/>
      <c r="D10" s="2"/>
      <c r="E10" s="2">
        <v>0.8</v>
      </c>
      <c r="F10" s="2">
        <f t="shared" si="0"/>
        <v>0.70057903374981567</v>
      </c>
      <c r="G10" s="2"/>
      <c r="H10" s="2">
        <v>0.8</v>
      </c>
      <c r="I10">
        <v>1.2742734857612259</v>
      </c>
      <c r="K10">
        <v>0.68652482269503501</v>
      </c>
      <c r="L10">
        <v>0.44404332129963903</v>
      </c>
    </row>
    <row r="11" spans="1:12" x14ac:dyDescent="0.25">
      <c r="A11" s="1" t="s">
        <v>13</v>
      </c>
      <c r="B11" s="2"/>
      <c r="C11" s="2"/>
      <c r="D11" s="2"/>
      <c r="E11" s="2">
        <v>0.9</v>
      </c>
      <c r="F11" s="2">
        <f t="shared" si="0"/>
        <v>1.5927848443820543</v>
      </c>
      <c r="G11" s="2"/>
      <c r="H11" s="2">
        <v>0.9</v>
      </c>
      <c r="I11">
        <v>2.0254981209178822</v>
      </c>
      <c r="K11">
        <v>0.77163120567375798</v>
      </c>
      <c r="L11">
        <v>0.74729241877256303</v>
      </c>
    </row>
    <row r="12" spans="1:12" x14ac:dyDescent="0.25">
      <c r="A12" s="2" t="s">
        <v>11</v>
      </c>
      <c r="B12" s="2">
        <f>u*(SQRT(1+udot^2))</f>
        <v>2.1843168263739172</v>
      </c>
      <c r="C12" s="2"/>
      <c r="D12" s="2"/>
      <c r="E12" s="2">
        <v>1</v>
      </c>
      <c r="F12" s="2">
        <f t="shared" si="0"/>
        <v>3.0000000000000004</v>
      </c>
      <c r="G12" s="2"/>
      <c r="H12" s="2">
        <v>1</v>
      </c>
      <c r="I12">
        <v>2.9999999999999996</v>
      </c>
      <c r="K12">
        <v>0.831205673758865</v>
      </c>
      <c r="L12">
        <v>1.07761732851985</v>
      </c>
    </row>
    <row r="13" spans="1:12" x14ac:dyDescent="0.25">
      <c r="A13" s="2" t="s">
        <v>2</v>
      </c>
      <c r="B13" s="2">
        <f>_xll.QUADF(f_J,t,0,1)</f>
        <v>4.6543001873242273</v>
      </c>
      <c r="C13" s="2"/>
      <c r="D13" s="2"/>
      <c r="E13" t="s">
        <v>125</v>
      </c>
      <c r="F13" s="8">
        <f>MINA(F2:F12)</f>
        <v>-7.0607043904311051E-7</v>
      </c>
      <c r="G13" s="2"/>
      <c r="H13" s="2"/>
      <c r="K13">
        <v>0.89787234042553199</v>
      </c>
      <c r="L13">
        <v>1.6191335740072199</v>
      </c>
    </row>
    <row r="14" spans="1:12" x14ac:dyDescent="0.25">
      <c r="A14" s="1" t="s">
        <v>14</v>
      </c>
      <c r="B14" s="2"/>
      <c r="C14" s="2"/>
      <c r="D14" s="2"/>
      <c r="E14" s="2"/>
      <c r="F14" s="2"/>
      <c r="G14" s="2"/>
      <c r="H14" s="2"/>
      <c r="K14">
        <v>0.94326241134751698</v>
      </c>
      <c r="L14">
        <v>2.1444043321299602</v>
      </c>
    </row>
    <row r="15" spans="1:12" x14ac:dyDescent="0.25">
      <c r="A15" s="2" t="s">
        <v>10</v>
      </c>
      <c r="B15" s="2">
        <f>SQRT((1+udot^2))</f>
        <v>2.1843168263739172</v>
      </c>
      <c r="C15" s="2"/>
      <c r="D15" s="2"/>
      <c r="E15" s="2"/>
      <c r="F15" s="2"/>
      <c r="G15" s="2"/>
      <c r="H15" s="2"/>
      <c r="K15">
        <v>0.97730496453900695</v>
      </c>
      <c r="L15">
        <v>2.62635379061371</v>
      </c>
    </row>
    <row r="16" spans="1:12" x14ac:dyDescent="0.25">
      <c r="A16" s="2" t="s">
        <v>15</v>
      </c>
      <c r="B16" s="2">
        <f>_xll.QUADF(f_c,t,0,1)</f>
        <v>4.0000000565490303</v>
      </c>
      <c r="C16" s="2"/>
      <c r="D16" s="2"/>
      <c r="E16" s="1"/>
      <c r="F16" s="2"/>
      <c r="H16" s="2"/>
      <c r="K16">
        <v>0.99858156028368805</v>
      </c>
      <c r="L16">
        <v>2.9945848375451201</v>
      </c>
    </row>
    <row r="17" spans="1:9" x14ac:dyDescent="0.25">
      <c r="A17" s="2" t="s">
        <v>8</v>
      </c>
      <c r="B17" s="2">
        <f>c_0</f>
        <v>1</v>
      </c>
      <c r="C17" s="2"/>
      <c r="D17" s="2"/>
      <c r="E17" s="2"/>
      <c r="F17" s="2"/>
      <c r="G17" s="2"/>
      <c r="H17" s="2"/>
    </row>
    <row r="18" spans="1:9" x14ac:dyDescent="0.25">
      <c r="A18" s="2" t="s">
        <v>9</v>
      </c>
      <c r="B18" s="2">
        <f>c_0+c_1+c_2+c_3+c_4+c_5</f>
        <v>3.0000000000000004</v>
      </c>
      <c r="C18" s="2"/>
      <c r="D18" s="2"/>
      <c r="E18" s="2"/>
      <c r="F18" s="2"/>
      <c r="G18" s="2"/>
      <c r="H18" s="2"/>
      <c r="I18" s="2"/>
    </row>
    <row r="19" spans="1:9" x14ac:dyDescent="0.25">
      <c r="G19" s="2"/>
      <c r="H19" s="2"/>
      <c r="I19" s="2"/>
    </row>
    <row r="20" spans="1:9" x14ac:dyDescent="0.25">
      <c r="G20" s="2"/>
      <c r="H20" s="2"/>
      <c r="I20" s="2"/>
    </row>
    <row r="21" spans="1:9" x14ac:dyDescent="0.25">
      <c r="G21" s="2"/>
      <c r="H21" s="2"/>
      <c r="I21" s="2"/>
    </row>
    <row r="22" spans="1:9" x14ac:dyDescent="0.25"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D7F64-D2C2-4B1B-A794-F6ECB9180382}">
  <dimension ref="A1:G34"/>
  <sheetViews>
    <sheetView showGridLines="0" workbookViewId="0"/>
  </sheetViews>
  <sheetFormatPr defaultRowHeight="15" x14ac:dyDescent="0.25"/>
  <cols>
    <col min="1" max="1" width="2.28515625" customWidth="1"/>
    <col min="2" max="2" width="6.140625" bestFit="1" customWidth="1"/>
    <col min="3" max="3" width="10.7109375" bestFit="1" customWidth="1"/>
    <col min="4" max="4" width="13.7109375" bestFit="1" customWidth="1"/>
    <col min="5" max="5" width="12.7109375" bestFit="1" customWidth="1"/>
    <col min="6" max="6" width="7.7109375" bestFit="1" customWidth="1"/>
    <col min="7" max="7" width="5.42578125" bestFit="1" customWidth="1"/>
  </cols>
  <sheetData>
    <row r="1" spans="1:5" x14ac:dyDescent="0.25">
      <c r="A1" s="1" t="s">
        <v>16</v>
      </c>
    </row>
    <row r="2" spans="1:5" x14ac:dyDescent="0.25">
      <c r="A2" s="1" t="s">
        <v>158</v>
      </c>
    </row>
    <row r="3" spans="1:5" x14ac:dyDescent="0.25">
      <c r="A3" s="1" t="s">
        <v>159</v>
      </c>
    </row>
    <row r="4" spans="1:5" x14ac:dyDescent="0.25">
      <c r="A4" s="1" t="s">
        <v>73</v>
      </c>
    </row>
    <row r="5" spans="1:5" x14ac:dyDescent="0.25">
      <c r="A5" s="1" t="s">
        <v>18</v>
      </c>
    </row>
    <row r="6" spans="1:5" x14ac:dyDescent="0.25">
      <c r="A6" s="1"/>
      <c r="B6" t="s">
        <v>19</v>
      </c>
    </row>
    <row r="7" spans="1:5" x14ac:dyDescent="0.25">
      <c r="A7" s="1"/>
      <c r="B7" t="s">
        <v>160</v>
      </c>
    </row>
    <row r="8" spans="1:5" x14ac:dyDescent="0.25">
      <c r="A8" s="1"/>
      <c r="B8" t="s">
        <v>126</v>
      </c>
    </row>
    <row r="9" spans="1:5" x14ac:dyDescent="0.25">
      <c r="A9" s="1" t="s">
        <v>20</v>
      </c>
    </row>
    <row r="10" spans="1:5" x14ac:dyDescent="0.25">
      <c r="B10" t="s">
        <v>93</v>
      </c>
    </row>
    <row r="11" spans="1:5" x14ac:dyDescent="0.25">
      <c r="B11" t="s">
        <v>62</v>
      </c>
    </row>
    <row r="12" spans="1:5" x14ac:dyDescent="0.25">
      <c r="B12" t="s">
        <v>22</v>
      </c>
    </row>
    <row r="14" spans="1:5" ht="15.75" thickBot="1" x14ac:dyDescent="0.3">
      <c r="A14" t="s">
        <v>23</v>
      </c>
    </row>
    <row r="15" spans="1:5" ht="15.75" thickBot="1" x14ac:dyDescent="0.3">
      <c r="B15" s="13" t="s">
        <v>24</v>
      </c>
      <c r="C15" s="13" t="s">
        <v>25</v>
      </c>
      <c r="D15" s="13" t="s">
        <v>26</v>
      </c>
      <c r="E15" s="13" t="s">
        <v>27</v>
      </c>
    </row>
    <row r="16" spans="1:5" ht="15.75" thickBot="1" x14ac:dyDescent="0.3">
      <c r="B16" s="3" t="s">
        <v>120</v>
      </c>
      <c r="C16" s="3" t="s">
        <v>2</v>
      </c>
      <c r="D16" s="5">
        <v>14.428858937672672</v>
      </c>
      <c r="E16" s="5">
        <v>4.6543001873242273</v>
      </c>
    </row>
    <row r="19" spans="1:7" ht="15.75" thickBot="1" x14ac:dyDescent="0.3">
      <c r="A19" t="s">
        <v>28</v>
      </c>
    </row>
    <row r="20" spans="1:7" ht="15.75" thickBot="1" x14ac:dyDescent="0.3">
      <c r="B20" s="13" t="s">
        <v>24</v>
      </c>
      <c r="C20" s="13" t="s">
        <v>25</v>
      </c>
      <c r="D20" s="13" t="s">
        <v>26</v>
      </c>
      <c r="E20" s="13" t="s">
        <v>27</v>
      </c>
      <c r="F20" s="13" t="s">
        <v>29</v>
      </c>
    </row>
    <row r="21" spans="1:7" x14ac:dyDescent="0.25">
      <c r="B21" s="4" t="s">
        <v>35</v>
      </c>
      <c r="C21" s="4" t="s">
        <v>4</v>
      </c>
      <c r="D21" s="6">
        <v>1</v>
      </c>
      <c r="E21" s="6">
        <v>1</v>
      </c>
      <c r="F21" s="4" t="s">
        <v>36</v>
      </c>
    </row>
    <row r="22" spans="1:7" x14ac:dyDescent="0.25">
      <c r="B22" s="4" t="s">
        <v>37</v>
      </c>
      <c r="C22" s="4" t="s">
        <v>5</v>
      </c>
      <c r="D22" s="6">
        <v>1</v>
      </c>
      <c r="E22" s="6">
        <v>-1.9419680733678968</v>
      </c>
      <c r="F22" s="4" t="s">
        <v>36</v>
      </c>
    </row>
    <row r="23" spans="1:7" x14ac:dyDescent="0.25">
      <c r="B23" s="4" t="s">
        <v>38</v>
      </c>
      <c r="C23" s="4" t="s">
        <v>6</v>
      </c>
      <c r="D23" s="6">
        <v>1</v>
      </c>
      <c r="E23" s="6">
        <v>-1.3171955857192432</v>
      </c>
      <c r="F23" s="4" t="s">
        <v>36</v>
      </c>
    </row>
    <row r="24" spans="1:7" x14ac:dyDescent="0.25">
      <c r="B24" s="4" t="s">
        <v>39</v>
      </c>
      <c r="C24" s="4" t="s">
        <v>7</v>
      </c>
      <c r="D24" s="6">
        <v>1</v>
      </c>
      <c r="E24" s="6">
        <v>-0.28472500586462585</v>
      </c>
      <c r="F24" s="4" t="s">
        <v>36</v>
      </c>
    </row>
    <row r="25" spans="1:7" x14ac:dyDescent="0.25">
      <c r="B25" s="4" t="s">
        <v>63</v>
      </c>
      <c r="C25" s="4" t="s">
        <v>48</v>
      </c>
      <c r="D25" s="6">
        <v>1</v>
      </c>
      <c r="E25" s="6">
        <v>5.2040580148405935</v>
      </c>
      <c r="F25" s="4" t="s">
        <v>36</v>
      </c>
    </row>
    <row r="26" spans="1:7" ht="15.75" thickBot="1" x14ac:dyDescent="0.3">
      <c r="B26" s="3" t="s">
        <v>64</v>
      </c>
      <c r="C26" s="3" t="s">
        <v>49</v>
      </c>
      <c r="D26" s="5">
        <v>1</v>
      </c>
      <c r="E26" s="5">
        <v>0.33983065011117303</v>
      </c>
      <c r="F26" s="3" t="s">
        <v>36</v>
      </c>
    </row>
    <row r="29" spans="1:7" ht="15.75" thickBot="1" x14ac:dyDescent="0.3">
      <c r="A29" t="s">
        <v>14</v>
      </c>
    </row>
    <row r="30" spans="1:7" ht="15.75" thickBot="1" x14ac:dyDescent="0.3">
      <c r="B30" s="13" t="s">
        <v>24</v>
      </c>
      <c r="C30" s="13" t="s">
        <v>25</v>
      </c>
      <c r="D30" s="13" t="s">
        <v>30</v>
      </c>
      <c r="E30" s="13" t="s">
        <v>31</v>
      </c>
      <c r="F30" s="13" t="s">
        <v>32</v>
      </c>
      <c r="G30" s="13" t="s">
        <v>33</v>
      </c>
    </row>
    <row r="31" spans="1:7" x14ac:dyDescent="0.25">
      <c r="B31" s="4" t="s">
        <v>42</v>
      </c>
      <c r="C31" s="4" t="s">
        <v>15</v>
      </c>
      <c r="D31" s="6">
        <v>4.0000000565490303</v>
      </c>
      <c r="E31" s="4" t="s">
        <v>121</v>
      </c>
      <c r="F31" s="4" t="s">
        <v>40</v>
      </c>
      <c r="G31" s="4">
        <v>0</v>
      </c>
    </row>
    <row r="32" spans="1:7" x14ac:dyDescent="0.25">
      <c r="B32" s="4" t="s">
        <v>67</v>
      </c>
      <c r="C32" s="4" t="s">
        <v>8</v>
      </c>
      <c r="D32" s="6">
        <v>1</v>
      </c>
      <c r="E32" s="4" t="s">
        <v>122</v>
      </c>
      <c r="F32" s="4" t="s">
        <v>40</v>
      </c>
      <c r="G32" s="4">
        <v>0</v>
      </c>
    </row>
    <row r="33" spans="2:7" x14ac:dyDescent="0.25">
      <c r="B33" s="4" t="s">
        <v>74</v>
      </c>
      <c r="C33" s="4" t="s">
        <v>9</v>
      </c>
      <c r="D33" s="6">
        <v>3.0000000000000004</v>
      </c>
      <c r="E33" s="4" t="s">
        <v>123</v>
      </c>
      <c r="F33" s="4" t="s">
        <v>40</v>
      </c>
      <c r="G33" s="4">
        <v>0</v>
      </c>
    </row>
    <row r="34" spans="2:7" ht="15.75" thickBot="1" x14ac:dyDescent="0.3">
      <c r="B34" s="3" t="s">
        <v>127</v>
      </c>
      <c r="C34" s="3" t="s">
        <v>128</v>
      </c>
      <c r="D34" s="5">
        <v>-7.0607043904311051E-7</v>
      </c>
      <c r="E34" s="3" t="s">
        <v>129</v>
      </c>
      <c r="F34" s="3" t="s">
        <v>40</v>
      </c>
      <c r="G34" s="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2"/>
  <sheetViews>
    <sheetView workbookViewId="0">
      <selection activeCell="B6" sqref="B6:B9"/>
    </sheetView>
  </sheetViews>
  <sheetFormatPr defaultRowHeight="15" x14ac:dyDescent="0.25"/>
  <cols>
    <col min="1" max="1" width="9.28515625" customWidth="1"/>
    <col min="2" max="2" width="12.7109375" bestFit="1" customWidth="1"/>
  </cols>
  <sheetData>
    <row r="1" spans="1:12" x14ac:dyDescent="0.25">
      <c r="A1" s="1" t="s">
        <v>91</v>
      </c>
      <c r="F1" s="12" t="str">
        <f t="array" ref="F1:H102">_xll.IVSOLVE(B13:B14,B2:B4,{0,1})</f>
        <v>t</v>
      </c>
      <c r="G1" s="12" t="str">
        <v>x_1</v>
      </c>
      <c r="H1" s="12" t="str">
        <v>x_2</v>
      </c>
      <c r="J1" t="s">
        <v>79</v>
      </c>
      <c r="K1" t="s">
        <v>80</v>
      </c>
      <c r="L1" t="s">
        <v>81</v>
      </c>
    </row>
    <row r="2" spans="1:12" x14ac:dyDescent="0.25">
      <c r="A2" t="s">
        <v>3</v>
      </c>
      <c r="F2" s="12">
        <v>0</v>
      </c>
      <c r="G2" s="12">
        <v>4</v>
      </c>
      <c r="H2" s="12">
        <v>-4</v>
      </c>
      <c r="J2">
        <f t="shared" ref="J2:J33" si="0">c_0+c_1*F2+c_2*F2^2+c_3*F2^3</f>
        <v>-17.352114206543263</v>
      </c>
      <c r="K2">
        <f t="shared" ref="K2:K33" si="1">d_0+d_1*F2+d_2*F2^2+d_3*F2^3</f>
        <v>12.953081449603733</v>
      </c>
      <c r="L2">
        <f>G2^2+J2^2+K2^2</f>
        <v>484.87818647698884</v>
      </c>
    </row>
    <row r="3" spans="1:12" x14ac:dyDescent="0.25">
      <c r="A3" t="s">
        <v>82</v>
      </c>
      <c r="B3">
        <v>4</v>
      </c>
      <c r="F3" s="12">
        <v>0.01</v>
      </c>
      <c r="G3" s="12">
        <v>3.9069498637060991</v>
      </c>
      <c r="H3" s="12">
        <v>-3.9904455081364909</v>
      </c>
      <c r="J3">
        <f t="shared" si="0"/>
        <v>-16.987806969012961</v>
      </c>
      <c r="K3">
        <f t="shared" si="1"/>
        <v>12.845440587631291</v>
      </c>
      <c r="L3">
        <f t="shared" ref="L3:L66" si="2">G3^2+J3^2+K3^2</f>
        <v>468.85518674432376</v>
      </c>
    </row>
    <row r="4" spans="1:12" x14ac:dyDescent="0.25">
      <c r="A4" t="s">
        <v>83</v>
      </c>
      <c r="B4">
        <v>-4</v>
      </c>
      <c r="F4" s="12">
        <v>0.02</v>
      </c>
      <c r="G4" s="12">
        <v>3.8148613382291527</v>
      </c>
      <c r="H4" s="12">
        <v>-3.9808529204085588</v>
      </c>
      <c r="J4">
        <f t="shared" si="0"/>
        <v>-16.623587855942411</v>
      </c>
      <c r="K4">
        <f t="shared" si="1"/>
        <v>12.737222250383475</v>
      </c>
      <c r="L4">
        <f t="shared" si="2"/>
        <v>453.13367088981539</v>
      </c>
    </row>
    <row r="5" spans="1:12" x14ac:dyDescent="0.25">
      <c r="A5" s="1" t="s">
        <v>75</v>
      </c>
      <c r="E5" s="11" t="s">
        <v>149</v>
      </c>
      <c r="F5" s="12">
        <v>0.03</v>
      </c>
      <c r="G5" s="12">
        <v>3.7237622886132389</v>
      </c>
      <c r="H5" s="12">
        <v>-3.9712372113246612</v>
      </c>
      <c r="J5">
        <f t="shared" si="0"/>
        <v>-16.259581668336047</v>
      </c>
      <c r="K5">
        <f t="shared" si="1"/>
        <v>12.628443870929585</v>
      </c>
      <c r="L5">
        <f t="shared" si="2"/>
        <v>437.71799621260675</v>
      </c>
    </row>
    <row r="6" spans="1:12" x14ac:dyDescent="0.25">
      <c r="A6" t="s">
        <v>4</v>
      </c>
      <c r="B6">
        <v>-17.352114206543263</v>
      </c>
      <c r="C6" t="s">
        <v>84</v>
      </c>
      <c r="D6">
        <v>12.953081449603733</v>
      </c>
      <c r="E6" s="9">
        <v>0</v>
      </c>
      <c r="F6" s="12">
        <v>0.04</v>
      </c>
      <c r="G6" s="12">
        <v>3.6336798887109576</v>
      </c>
      <c r="H6" s="12">
        <v>-3.9616138374970356</v>
      </c>
      <c r="J6">
        <f t="shared" si="0"/>
        <v>-15.895913207198301</v>
      </c>
      <c r="K6">
        <f t="shared" si="1"/>
        <v>12.519122882338923</v>
      </c>
      <c r="L6">
        <f t="shared" si="2"/>
        <v>422.61212396750591</v>
      </c>
    </row>
    <row r="7" spans="1:12" x14ac:dyDescent="0.25">
      <c r="A7" t="s">
        <v>5</v>
      </c>
      <c r="B7">
        <v>36.430969942536279</v>
      </c>
      <c r="C7" t="s">
        <v>85</v>
      </c>
      <c r="D7">
        <v>-10.734631331165723</v>
      </c>
      <c r="E7" s="9">
        <v>0</v>
      </c>
      <c r="F7" s="12">
        <v>0.05</v>
      </c>
      <c r="G7" s="12">
        <v>3.5446114992716593</v>
      </c>
      <c r="H7" s="12">
        <v>-3.9520113708550366</v>
      </c>
      <c r="J7">
        <f t="shared" si="0"/>
        <v>-15.53270727353361</v>
      </c>
      <c r="K7">
        <f t="shared" si="1"/>
        <v>12.409276717680783</v>
      </c>
      <c r="L7">
        <f t="shared" si="2"/>
        <v>407.81941458202715</v>
      </c>
    </row>
    <row r="8" spans="1:12" x14ac:dyDescent="0.25">
      <c r="A8" t="s">
        <v>6</v>
      </c>
      <c r="B8">
        <v>0.18338272343021561</v>
      </c>
      <c r="C8" t="s">
        <v>86</v>
      </c>
      <c r="D8">
        <v>-2.974541723354299</v>
      </c>
      <c r="E8" s="9">
        <v>0</v>
      </c>
      <c r="F8" s="12">
        <v>6.0000000000000005E-2</v>
      </c>
      <c r="G8" s="12">
        <v>3.456576349650764</v>
      </c>
      <c r="H8" s="12">
        <v>-3.9424480379387732</v>
      </c>
      <c r="J8">
        <f t="shared" si="0"/>
        <v>-15.170088668346411</v>
      </c>
      <c r="K8">
        <f t="shared" si="1"/>
        <v>12.298922810024465</v>
      </c>
      <c r="L8">
        <f t="shared" si="2"/>
        <v>393.34301255339727</v>
      </c>
    </row>
    <row r="9" spans="1:12" x14ac:dyDescent="0.25">
      <c r="A9" t="s">
        <v>7</v>
      </c>
      <c r="B9">
        <v>-20.800167405896911</v>
      </c>
      <c r="C9" t="s">
        <v>87</v>
      </c>
      <c r="D9">
        <v>2.9055115497662127</v>
      </c>
      <c r="E9" s="9">
        <v>0</v>
      </c>
      <c r="F9" s="12">
        <v>7.0000000000000007E-2</v>
      </c>
      <c r="G9" s="12">
        <v>3.3696710033106472</v>
      </c>
      <c r="H9" s="12">
        <v>-3.9329091464683943</v>
      </c>
      <c r="J9">
        <f t="shared" si="0"/>
        <v>-14.808182192641139</v>
      </c>
      <c r="K9">
        <f t="shared" si="1"/>
        <v>12.188078592439267</v>
      </c>
      <c r="L9">
        <f t="shared" si="2"/>
        <v>379.18620229648309</v>
      </c>
    </row>
    <row r="10" spans="1:12" x14ac:dyDescent="0.25">
      <c r="A10" t="s">
        <v>9</v>
      </c>
      <c r="B10">
        <f>c_0+c_1*t+c_2*t^2+c_3*t^3</f>
        <v>-17.352114206543263</v>
      </c>
      <c r="F10" s="12">
        <v>0.08</v>
      </c>
      <c r="G10" s="12">
        <v>3.2839127752295418</v>
      </c>
      <c r="H10" s="12">
        <v>-3.9234154618907908</v>
      </c>
      <c r="J10">
        <f t="shared" si="0"/>
        <v>-14.447112647422227</v>
      </c>
      <c r="K10">
        <f t="shared" si="1"/>
        <v>12.076761497994488</v>
      </c>
      <c r="L10">
        <f t="shared" si="2"/>
        <v>365.35131524206508</v>
      </c>
    </row>
    <row r="11" spans="1:12" x14ac:dyDescent="0.25">
      <c r="A11" t="s">
        <v>88</v>
      </c>
      <c r="B11">
        <f>d_0+d_1*t+d_2*t^2+d_3*t^3</f>
        <v>12.953081449603733</v>
      </c>
      <c r="F11" s="12">
        <v>0.09</v>
      </c>
      <c r="G11" s="12">
        <v>3.1993189803856792</v>
      </c>
      <c r="H11" s="12">
        <v>-3.9139877496528541</v>
      </c>
      <c r="J11">
        <f t="shared" si="0"/>
        <v>-14.087004833694111</v>
      </c>
      <c r="K11">
        <f t="shared" si="1"/>
        <v>11.964988959759427</v>
      </c>
      <c r="L11">
        <f t="shared" si="2"/>
        <v>351.84030792994236</v>
      </c>
    </row>
    <row r="12" spans="1:12" x14ac:dyDescent="0.25">
      <c r="A12" s="1" t="s">
        <v>92</v>
      </c>
      <c r="F12" s="12">
        <v>9.9999999999999992E-2</v>
      </c>
      <c r="G12" s="12">
        <v>3.1159069337572936</v>
      </c>
      <c r="H12" s="12">
        <v>-3.9046467752014746</v>
      </c>
      <c r="J12">
        <f t="shared" si="0"/>
        <v>-13.727983552461229</v>
      </c>
      <c r="K12">
        <f t="shared" si="1"/>
        <v>11.852778410803383</v>
      </c>
      <c r="L12">
        <f t="shared" si="2"/>
        <v>338.65476449208961</v>
      </c>
    </row>
    <row r="13" spans="1:12" x14ac:dyDescent="0.25">
      <c r="A13" t="s">
        <v>89</v>
      </c>
      <c r="B13">
        <f>3*x_1+x_2+u_1</f>
        <v>-9.3521142065432628</v>
      </c>
      <c r="F13" s="12">
        <v>0.10999999999999999</v>
      </c>
      <c r="G13" s="12">
        <v>3.0336939503226157</v>
      </c>
      <c r="H13" s="12">
        <v>-3.8954133039835432</v>
      </c>
      <c r="J13">
        <f t="shared" si="0"/>
        <v>-13.370173604728015</v>
      </c>
      <c r="K13">
        <f t="shared" si="1"/>
        <v>11.740147284195656</v>
      </c>
      <c r="L13">
        <f t="shared" si="2"/>
        <v>325.79589945939637</v>
      </c>
    </row>
    <row r="14" spans="1:12" x14ac:dyDescent="0.25">
      <c r="A14" t="s">
        <v>90</v>
      </c>
      <c r="B14">
        <f>-x_1+2*x_2+u_2</f>
        <v>0.95308144960373298</v>
      </c>
      <c r="F14" s="12">
        <v>0.11999999999999998</v>
      </c>
      <c r="G14" s="12">
        <v>2.9526973450598781</v>
      </c>
      <c r="H14" s="12">
        <v>-3.8863081014459508</v>
      </c>
      <c r="J14">
        <f t="shared" si="0"/>
        <v>-13.013699791498903</v>
      </c>
      <c r="K14">
        <f t="shared" si="1"/>
        <v>11.627113013005539</v>
      </c>
      <c r="L14">
        <f t="shared" si="2"/>
        <v>313.26456089198496</v>
      </c>
    </row>
    <row r="15" spans="1:12" x14ac:dyDescent="0.25">
      <c r="A15" s="1" t="s">
        <v>13</v>
      </c>
      <c r="F15" s="12">
        <v>0.12999999999999998</v>
      </c>
      <c r="G15" s="12">
        <v>2.8729344329473148</v>
      </c>
      <c r="H15" s="12">
        <v>-3.8773519330355883</v>
      </c>
      <c r="J15">
        <f t="shared" si="0"/>
        <v>-12.658686913778331</v>
      </c>
      <c r="K15">
        <f t="shared" si="1"/>
        <v>11.513693030302337</v>
      </c>
      <c r="L15">
        <f t="shared" si="2"/>
        <v>301.06123383310967</v>
      </c>
    </row>
    <row r="16" spans="1:12" x14ac:dyDescent="0.25">
      <c r="A16" t="s">
        <v>2</v>
      </c>
      <c r="B16">
        <f>0.5*G102^2+0.5*_xll.QUADXY(F2:F102,L2:L102)</f>
        <v>59.148242207506406</v>
      </c>
      <c r="F16" s="12">
        <v>0.13999999999999999</v>
      </c>
      <c r="G16" s="12">
        <v>2.7944225289631563</v>
      </c>
      <c r="H16" s="12">
        <v>-3.8685655641993462</v>
      </c>
      <c r="J16">
        <f t="shared" si="0"/>
        <v>-12.305259772570732</v>
      </c>
      <c r="K16">
        <f t="shared" si="1"/>
        <v>11.399904769155347</v>
      </c>
      <c r="L16">
        <f t="shared" si="2"/>
        <v>289.18604408663515</v>
      </c>
    </row>
    <row r="17" spans="1:12" x14ac:dyDescent="0.25">
      <c r="A17" t="s">
        <v>45</v>
      </c>
      <c r="B17">
        <f>0.5*H102^2+0.5*_xll.QUADXY(F2:F102,L2:L102)</f>
        <v>80.001189008534908</v>
      </c>
      <c r="F17" s="12">
        <v>0.15</v>
      </c>
      <c r="G17" s="12">
        <v>2.7171789480856363</v>
      </c>
      <c r="H17" s="12">
        <v>-3.8599697603841157</v>
      </c>
      <c r="J17">
        <f t="shared" si="0"/>
        <v>-11.953543168880543</v>
      </c>
      <c r="K17">
        <f t="shared" si="1"/>
        <v>11.285765662633864</v>
      </c>
      <c r="L17">
        <f t="shared" si="2"/>
        <v>277.63876231809604</v>
      </c>
    </row>
    <row r="18" spans="1:12" x14ac:dyDescent="0.25">
      <c r="F18" s="12">
        <v>0.16</v>
      </c>
      <c r="G18" s="12">
        <v>2.6412210052929868</v>
      </c>
      <c r="H18" s="12">
        <v>-3.8515852870367877</v>
      </c>
      <c r="J18">
        <f t="shared" si="0"/>
        <v>-11.603661903712199</v>
      </c>
      <c r="K18">
        <f t="shared" si="1"/>
        <v>11.171293143807189</v>
      </c>
      <c r="L18">
        <f t="shared" si="2"/>
        <v>266.41880847933618</v>
      </c>
    </row>
    <row r="19" spans="1:12" x14ac:dyDescent="0.25">
      <c r="F19" s="12">
        <v>0.17</v>
      </c>
      <c r="G19" s="12">
        <v>2.5665660155634402</v>
      </c>
      <c r="H19" s="12">
        <v>-3.8434329096042528</v>
      </c>
      <c r="J19">
        <f t="shared" si="0"/>
        <v>-11.255740778070132</v>
      </c>
      <c r="K19">
        <f t="shared" si="1"/>
        <v>11.056504645744623</v>
      </c>
      <c r="L19">
        <f t="shared" si="2"/>
        <v>255.52525655672844</v>
      </c>
    </row>
    <row r="20" spans="1:12" x14ac:dyDescent="0.25">
      <c r="D20" s="1"/>
      <c r="F20" s="12">
        <v>0.18000000000000002</v>
      </c>
      <c r="G20" s="12">
        <v>2.4932312938752288</v>
      </c>
      <c r="H20" s="12">
        <v>-3.8355333935334022</v>
      </c>
      <c r="J20">
        <f t="shared" si="0"/>
        <v>-10.909904592958783</v>
      </c>
      <c r="K20">
        <f t="shared" si="1"/>
        <v>10.941417601515461</v>
      </c>
      <c r="L20">
        <f t="shared" si="2"/>
        <v>244.95683964297424</v>
      </c>
    </row>
    <row r="21" spans="1:12" x14ac:dyDescent="0.25">
      <c r="A21" s="1"/>
      <c r="F21" s="12">
        <v>0.19000000000000003</v>
      </c>
      <c r="G21" s="12">
        <v>2.4212341552065855</v>
      </c>
      <c r="H21" s="12">
        <v>-3.8279075042711264</v>
      </c>
      <c r="J21">
        <f t="shared" si="0"/>
        <v>-10.566278149382583</v>
      </c>
      <c r="K21">
        <f t="shared" si="1"/>
        <v>10.826049444189001</v>
      </c>
      <c r="L21">
        <f t="shared" si="2"/>
        <v>234.71195533248377</v>
      </c>
    </row>
    <row r="22" spans="1:12" x14ac:dyDescent="0.25">
      <c r="F22" s="12">
        <v>0.20000000000000004</v>
      </c>
      <c r="G22" s="12">
        <v>2.3505919145357423</v>
      </c>
      <c r="H22" s="12">
        <v>-3.8205760072643162</v>
      </c>
      <c r="J22">
        <f t="shared" si="0"/>
        <v>-10.224986248345971</v>
      </c>
      <c r="K22">
        <f t="shared" si="1"/>
        <v>10.710417606834547</v>
      </c>
      <c r="L22">
        <f t="shared" si="2"/>
        <v>224.78867144033649</v>
      </c>
    </row>
    <row r="23" spans="1:12" x14ac:dyDescent="0.25">
      <c r="F23" s="12">
        <v>0.21000000000000005</v>
      </c>
      <c r="G23" s="12">
        <v>2.281321886840932</v>
      </c>
      <c r="H23" s="12">
        <v>-3.8135596679598627</v>
      </c>
      <c r="J23">
        <f t="shared" si="0"/>
        <v>-9.8861536908533818</v>
      </c>
      <c r="K23">
        <f t="shared" si="1"/>
        <v>10.594539522521391</v>
      </c>
      <c r="L23">
        <f t="shared" si="2"/>
        <v>215.1847320448212</v>
      </c>
    </row>
    <row r="24" spans="1:12" x14ac:dyDescent="0.25">
      <c r="F24" s="12">
        <v>0.22000000000000006</v>
      </c>
      <c r="G24" s="12">
        <v>2.2134413871003864</v>
      </c>
      <c r="H24" s="12">
        <v>-3.8068792518046566</v>
      </c>
      <c r="J24">
        <f t="shared" si="0"/>
        <v>-9.5499052779092466</v>
      </c>
      <c r="K24">
        <f t="shared" si="1"/>
        <v>10.478432624318836</v>
      </c>
      <c r="L24">
        <f t="shared" si="2"/>
        <v>205.8975638535571</v>
      </c>
    </row>
    <row r="25" spans="1:12" x14ac:dyDescent="0.25">
      <c r="A25" s="1" t="s">
        <v>151</v>
      </c>
      <c r="F25" s="12">
        <v>0.23000000000000007</v>
      </c>
      <c r="G25" s="12">
        <v>2.1469677302923387</v>
      </c>
      <c r="H25" s="12">
        <v>-3.8005555242455888</v>
      </c>
      <c r="J25">
        <f t="shared" si="0"/>
        <v>-9.2163658105180062</v>
      </c>
      <c r="K25">
        <f t="shared" si="1"/>
        <v>10.362114345296177</v>
      </c>
      <c r="L25">
        <f t="shared" si="2"/>
        <v>196.92428289319469</v>
      </c>
    </row>
    <row r="26" spans="1:12" x14ac:dyDescent="0.25">
      <c r="A26">
        <v>1.4184397163120499E-3</v>
      </c>
      <c r="B26">
        <v>3.9909909909909902</v>
      </c>
      <c r="F26" s="12">
        <v>0.24000000000000007</v>
      </c>
      <c r="G26" s="12">
        <v>2.0818756589418386</v>
      </c>
      <c r="H26" s="12">
        <v>-3.7946194740540014</v>
      </c>
      <c r="J26">
        <f t="shared" si="0"/>
        <v>-8.8856600896840927</v>
      </c>
      <c r="K26">
        <f t="shared" si="1"/>
        <v>10.24560211852272</v>
      </c>
      <c r="L26">
        <f t="shared" si="2"/>
        <v>188.26152425977648</v>
      </c>
    </row>
    <row r="27" spans="1:12" x14ac:dyDescent="0.25">
      <c r="A27">
        <v>4.1134751773049601E-2</v>
      </c>
      <c r="B27">
        <v>3.5225225225225198</v>
      </c>
      <c r="F27" s="12">
        <v>0.25000000000000006</v>
      </c>
      <c r="G27" s="12">
        <v>2.0182171384010892</v>
      </c>
      <c r="H27" s="12">
        <v>-3.7890874103907355</v>
      </c>
      <c r="J27">
        <f t="shared" si="0"/>
        <v>-8.5579129164119419</v>
      </c>
      <c r="K27">
        <f t="shared" si="1"/>
        <v>10.128913377067756</v>
      </c>
      <c r="L27">
        <f t="shared" si="2"/>
        <v>179.90596010276835</v>
      </c>
    </row>
    <row r="28" spans="1:12" x14ac:dyDescent="0.25">
      <c r="A28">
        <v>8.7943262411347506E-2</v>
      </c>
      <c r="B28">
        <v>3.0270270270270201</v>
      </c>
      <c r="F28" s="12">
        <v>0.26000000000000006</v>
      </c>
      <c r="G28" s="12">
        <v>1.9560103188764888</v>
      </c>
      <c r="H28" s="12">
        <v>-3.7839819334647031</v>
      </c>
      <c r="J28">
        <f t="shared" si="0"/>
        <v>-8.2332490917059911</v>
      </c>
      <c r="K28">
        <f t="shared" si="1"/>
        <v>10.012065554000586</v>
      </c>
      <c r="L28">
        <f t="shared" si="2"/>
        <v>171.85382363123389</v>
      </c>
    </row>
    <row r="29" spans="1:12" x14ac:dyDescent="0.25">
      <c r="A29">
        <v>0.133333333333333</v>
      </c>
      <c r="B29">
        <v>2.6126126126126099</v>
      </c>
      <c r="F29" s="12">
        <v>0.27000000000000007</v>
      </c>
      <c r="G29" s="12">
        <v>1.8952534822106641</v>
      </c>
      <c r="H29" s="12">
        <v>-3.779329927493805</v>
      </c>
      <c r="J29">
        <f t="shared" si="0"/>
        <v>-7.9117934165706707</v>
      </c>
      <c r="K29">
        <f t="shared" si="1"/>
        <v>9.8950760823905046</v>
      </c>
      <c r="L29">
        <f t="shared" si="2"/>
        <v>164.10099150461929</v>
      </c>
    </row>
    <row r="30" spans="1:12" x14ac:dyDescent="0.25">
      <c r="A30">
        <v>0.18723404255319101</v>
      </c>
      <c r="B30">
        <v>2.19819819819819</v>
      </c>
      <c r="F30" s="12">
        <v>0.28000000000000008</v>
      </c>
      <c r="G30" s="12">
        <v>1.8359449102462424</v>
      </c>
      <c r="H30" s="12">
        <v>-3.7751582766959415</v>
      </c>
      <c r="J30">
        <f t="shared" si="0"/>
        <v>-7.5936706920104218</v>
      </c>
      <c r="K30">
        <f t="shared" si="1"/>
        <v>9.7779623953068207</v>
      </c>
      <c r="L30">
        <f t="shared" si="2"/>
        <v>156.64307689619142</v>
      </c>
    </row>
    <row r="31" spans="1:12" x14ac:dyDescent="0.25">
      <c r="A31">
        <v>0.25248226950354602</v>
      </c>
      <c r="B31">
        <v>1.79279279279279</v>
      </c>
      <c r="F31" s="12">
        <v>0.29000000000000009</v>
      </c>
      <c r="G31" s="12">
        <v>1.7780828848258501</v>
      </c>
      <c r="H31" s="12">
        <v>-3.7714938652890138</v>
      </c>
      <c r="J31">
        <f t="shared" si="0"/>
        <v>-7.2790057190296764</v>
      </c>
      <c r="K31">
        <f t="shared" si="1"/>
        <v>9.6607419258188223</v>
      </c>
      <c r="L31">
        <f t="shared" si="2"/>
        <v>149.4754375602509</v>
      </c>
    </row>
    <row r="32" spans="1:12" x14ac:dyDescent="0.25">
      <c r="A32">
        <v>0.32198581560283601</v>
      </c>
      <c r="B32">
        <v>1.4504504504504401</v>
      </c>
      <c r="F32" s="12">
        <v>0.3000000000000001</v>
      </c>
      <c r="G32" s="12">
        <v>1.7216656877921137</v>
      </c>
      <c r="H32" s="12">
        <v>-3.768363577490923</v>
      </c>
      <c r="J32">
        <f t="shared" si="0"/>
        <v>-6.967923298632873</v>
      </c>
      <c r="K32">
        <f t="shared" si="1"/>
        <v>9.5434321069958159</v>
      </c>
      <c r="L32">
        <f t="shared" si="2"/>
        <v>142.5931842169901</v>
      </c>
    </row>
    <row r="33" spans="1:12" x14ac:dyDescent="0.25">
      <c r="A33">
        <v>0.4</v>
      </c>
      <c r="B33">
        <v>1.15315315315315</v>
      </c>
      <c r="F33" s="12">
        <v>0.31000000000000011</v>
      </c>
      <c r="G33" s="12">
        <v>1.66669160098766</v>
      </c>
      <c r="H33" s="12">
        <v>-3.7657942975195695</v>
      </c>
      <c r="J33">
        <f t="shared" si="0"/>
        <v>-6.6605482318244444</v>
      </c>
      <c r="K33">
        <f t="shared" si="1"/>
        <v>9.4260503719070954</v>
      </c>
      <c r="L33">
        <f t="shared" si="2"/>
        <v>135.99118925499243</v>
      </c>
    </row>
    <row r="34" spans="1:12" x14ac:dyDescent="0.25">
      <c r="A34">
        <v>0.49078014184397101</v>
      </c>
      <c r="B34">
        <v>0.87387387387387305</v>
      </c>
      <c r="F34" s="12">
        <v>0.32000000000000012</v>
      </c>
      <c r="G34" s="12">
        <v>1.6131589062551157</v>
      </c>
      <c r="H34" s="12">
        <v>-3.763812909592855</v>
      </c>
      <c r="J34">
        <f t="shared" ref="J34:J65" si="3">c_0+c_1*F34+c_2*F34^2+c_3*F34^3</f>
        <v>-6.3570053196088248</v>
      </c>
      <c r="K34">
        <f t="shared" ref="K34:K65" si="4">d_0+d_1*F34+d_2*F34^2+d_3*F34^3</f>
        <v>9.30861415362196</v>
      </c>
      <c r="L34">
        <f t="shared" si="2"/>
        <v>129.66409575137618</v>
      </c>
    </row>
    <row r="35" spans="1:12" x14ac:dyDescent="0.25">
      <c r="A35">
        <v>0.584397163120567</v>
      </c>
      <c r="B35">
        <v>0.65765765765765705</v>
      </c>
      <c r="F35" s="12">
        <v>0.33000000000000013</v>
      </c>
      <c r="G35" s="12">
        <v>1.5610658854371076</v>
      </c>
      <c r="H35" s="12">
        <v>-3.7624462979286792</v>
      </c>
      <c r="J35">
        <f t="shared" si="3"/>
        <v>-6.0574193629904531</v>
      </c>
      <c r="K35">
        <f t="shared" si="4"/>
        <v>9.1911408852097072</v>
      </c>
      <c r="L35">
        <f t="shared" si="2"/>
        <v>123.60632680958069</v>
      </c>
    </row>
    <row r="36" spans="1:12" x14ac:dyDescent="0.25">
      <c r="A36">
        <v>0.69078014184397096</v>
      </c>
      <c r="B36">
        <v>0.40540540540540398</v>
      </c>
      <c r="F36" s="12">
        <v>0.34000000000000014</v>
      </c>
      <c r="G36" s="12">
        <v>1.5104108203762621</v>
      </c>
      <c r="H36" s="12">
        <v>-3.761721346744944</v>
      </c>
      <c r="J36">
        <f t="shared" si="3"/>
        <v>-5.7619151629737635</v>
      </c>
      <c r="K36">
        <f t="shared" si="4"/>
        <v>9.0736479997396398</v>
      </c>
      <c r="L36">
        <f t="shared" si="2"/>
        <v>117.81209521479583</v>
      </c>
    </row>
    <row r="37" spans="1:12" x14ac:dyDescent="0.25">
      <c r="A37">
        <v>0.79007092198581497</v>
      </c>
      <c r="B37">
        <v>0.126126126126125</v>
      </c>
      <c r="F37" s="12">
        <v>0.35000000000000014</v>
      </c>
      <c r="G37" s="12">
        <v>1.4611919929152062</v>
      </c>
      <c r="H37" s="12">
        <v>-3.7616649402595499</v>
      </c>
      <c r="J37">
        <f t="shared" si="3"/>
        <v>-5.470617520563188</v>
      </c>
      <c r="K37">
        <f t="shared" si="4"/>
        <v>8.9561529302810534</v>
      </c>
      <c r="L37">
        <f t="shared" si="2"/>
        <v>112.27541340703434</v>
      </c>
    </row>
    <row r="38" spans="1:12" x14ac:dyDescent="0.25">
      <c r="A38">
        <v>0.88085106382978695</v>
      </c>
      <c r="B38">
        <v>-0.20720720720720801</v>
      </c>
      <c r="F38" s="12">
        <v>0.36000000000000015</v>
      </c>
      <c r="G38" s="12">
        <v>1.4134076848965664</v>
      </c>
      <c r="H38" s="12">
        <v>-3.7623039626903978</v>
      </c>
      <c r="J38">
        <f t="shared" si="3"/>
        <v>-5.1836512367631675</v>
      </c>
      <c r="K38">
        <f t="shared" si="4"/>
        <v>8.8386731099032456</v>
      </c>
      <c r="L38">
        <f t="shared" si="2"/>
        <v>106.9901037718477</v>
      </c>
    </row>
    <row r="39" spans="1:12" x14ac:dyDescent="0.25">
      <c r="A39">
        <v>0.95035460992907705</v>
      </c>
      <c r="B39">
        <v>-0.54954954954955004</v>
      </c>
      <c r="F39" s="12">
        <v>0.37000000000000016</v>
      </c>
      <c r="G39" s="12">
        <v>1.3670530614791214</v>
      </c>
      <c r="H39" s="12">
        <v>-3.7636655291861678</v>
      </c>
      <c r="J39">
        <f t="shared" si="3"/>
        <v>-4.9011411125781352</v>
      </c>
      <c r="K39">
        <f t="shared" si="4"/>
        <v>8.7212259716755192</v>
      </c>
      <c r="L39">
        <f t="shared" si="2"/>
        <v>101.94980072733068</v>
      </c>
    </row>
    <row r="40" spans="1:12" x14ac:dyDescent="0.25">
      <c r="A40">
        <v>1</v>
      </c>
      <c r="B40">
        <v>-0.87387387387387405</v>
      </c>
      <c r="F40" s="12">
        <v>0.38000000000000017</v>
      </c>
      <c r="G40" s="12">
        <v>1.3220793900661447</v>
      </c>
      <c r="H40" s="12">
        <v>-3.7657810806103416</v>
      </c>
      <c r="J40">
        <f t="shared" si="3"/>
        <v>-4.6232119490125232</v>
      </c>
      <c r="K40">
        <f t="shared" si="4"/>
        <v>8.6038289486671662</v>
      </c>
      <c r="L40">
        <f t="shared" si="2"/>
        <v>97.147855217052992</v>
      </c>
    </row>
    <row r="41" spans="1:12" x14ac:dyDescent="0.25">
      <c r="F41" s="12">
        <v>0.39000000000000018</v>
      </c>
      <c r="G41" s="12">
        <v>1.2785431566388215</v>
      </c>
      <c r="H41" s="12">
        <v>-3.7686752835769082</v>
      </c>
      <c r="J41">
        <f t="shared" si="3"/>
        <v>-4.3499885470707715</v>
      </c>
      <c r="K41">
        <f t="shared" si="4"/>
        <v>8.486499473947493</v>
      </c>
      <c r="L41">
        <f t="shared" si="2"/>
        <v>92.57774628434592</v>
      </c>
    </row>
    <row r="42" spans="1:12" x14ac:dyDescent="0.25">
      <c r="F42" s="12">
        <v>0.40000000000000019</v>
      </c>
      <c r="G42" s="12">
        <v>1.2364183057509917</v>
      </c>
      <c r="H42" s="12">
        <v>-3.7723784646749254</v>
      </c>
      <c r="J42">
        <f t="shared" si="3"/>
        <v>-4.0815957077573142</v>
      </c>
      <c r="K42">
        <f t="shared" si="4"/>
        <v>8.3692549805857901</v>
      </c>
      <c r="L42">
        <f t="shared" si="2"/>
        <v>88.23258267843913</v>
      </c>
    </row>
    <row r="43" spans="1:12" x14ac:dyDescent="0.25">
      <c r="A43" s="1" t="s">
        <v>152</v>
      </c>
      <c r="F43" s="12">
        <v>0.4100000000000002</v>
      </c>
      <c r="G43" s="12">
        <v>1.1956787819564951</v>
      </c>
      <c r="H43" s="12">
        <v>-3.7769209504934502</v>
      </c>
      <c r="J43">
        <f t="shared" si="3"/>
        <v>-3.8181582320765841</v>
      </c>
      <c r="K43">
        <f t="shared" si="4"/>
        <v>8.2521129016513637</v>
      </c>
      <c r="L43">
        <f t="shared" si="2"/>
        <v>84.10534737639604</v>
      </c>
    </row>
    <row r="44" spans="1:12" x14ac:dyDescent="0.25">
      <c r="A44">
        <v>1.9195380823558601E-4</v>
      </c>
      <c r="B44">
        <v>-20.8918813776652</v>
      </c>
      <c r="F44" s="12">
        <v>0.42000000000000021</v>
      </c>
      <c r="G44" s="12">
        <v>1.1562985298091721</v>
      </c>
      <c r="H44" s="12">
        <v>-3.7823330676215394</v>
      </c>
      <c r="J44">
        <f t="shared" si="3"/>
        <v>-3.5598009210330206</v>
      </c>
      <c r="K44">
        <f t="shared" si="4"/>
        <v>8.1350906702135095</v>
      </c>
      <c r="L44">
        <f t="shared" si="2"/>
        <v>80.188909100021277</v>
      </c>
    </row>
    <row r="45" spans="1:12" x14ac:dyDescent="0.25">
      <c r="A45">
        <v>5.5768979752712299E-2</v>
      </c>
      <c r="B45">
        <v>-17.105093430316899</v>
      </c>
      <c r="F45" s="12">
        <v>0.43000000000000022</v>
      </c>
      <c r="G45" s="12">
        <v>1.1182514938628632</v>
      </c>
      <c r="H45" s="12">
        <v>-3.7886451426482504</v>
      </c>
      <c r="J45">
        <f t="shared" si="3"/>
        <v>-3.3066485756310566</v>
      </c>
      <c r="K45">
        <f t="shared" si="4"/>
        <v>8.0182057193415233</v>
      </c>
      <c r="L45">
        <f t="shared" si="2"/>
        <v>76.476034163930535</v>
      </c>
    </row>
    <row r="46" spans="1:12" x14ac:dyDescent="0.25">
      <c r="A46">
        <v>0.117025279036852</v>
      </c>
      <c r="B46">
        <v>-13.3720525492745</v>
      </c>
      <c r="F46" s="12">
        <v>0.44000000000000022</v>
      </c>
      <c r="G46" s="12">
        <v>1.081511618671408</v>
      </c>
      <c r="H46" s="12">
        <v>-3.7958875021626395</v>
      </c>
      <c r="J46">
        <f t="shared" si="3"/>
        <v>-3.0588259968751261</v>
      </c>
      <c r="K46">
        <f t="shared" si="4"/>
        <v>7.9014754821047042</v>
      </c>
      <c r="L46">
        <f t="shared" si="2"/>
        <v>72.95939865478212</v>
      </c>
    </row>
    <row r="47" spans="1:12" x14ac:dyDescent="0.25">
      <c r="A47">
        <v>0.18394037658777701</v>
      </c>
      <c r="B47">
        <v>-10.1251922737312</v>
      </c>
      <c r="F47" s="12">
        <v>0.45000000000000023</v>
      </c>
      <c r="G47" s="12">
        <v>1.0460528487886469</v>
      </c>
      <c r="H47" s="12">
        <v>-3.804090472753765</v>
      </c>
      <c r="J47">
        <f t="shared" si="3"/>
        <v>-2.8164579857696688</v>
      </c>
      <c r="K47">
        <f t="shared" si="4"/>
        <v>7.784917391572356</v>
      </c>
      <c r="L47">
        <f t="shared" si="2"/>
        <v>69.631600941670314</v>
      </c>
    </row>
    <row r="48" spans="1:12" x14ac:dyDescent="0.25">
      <c r="A48">
        <v>0.26362936023075401</v>
      </c>
      <c r="B48">
        <v>-7.0938577340748701</v>
      </c>
      <c r="F48" s="12">
        <v>0.46000000000000024</v>
      </c>
      <c r="G48" s="12">
        <v>1.0118491287684199</v>
      </c>
      <c r="H48" s="12">
        <v>-3.8132843810106829</v>
      </c>
      <c r="J48">
        <f t="shared" si="3"/>
        <v>-2.5796693433191171</v>
      </c>
      <c r="K48">
        <f t="shared" si="4"/>
        <v>7.6685488808137716</v>
      </c>
      <c r="L48">
        <f t="shared" si="2"/>
        <v>66.485174517680051</v>
      </c>
    </row>
    <row r="49" spans="1:12" x14ac:dyDescent="0.25">
      <c r="A49">
        <v>0.38167327414330998</v>
      </c>
      <c r="B49">
        <v>-4.0063959008904098</v>
      </c>
      <c r="F49" s="12">
        <v>0.47000000000000025</v>
      </c>
      <c r="G49" s="12">
        <v>0.97887440316456742</v>
      </c>
      <c r="H49" s="12">
        <v>-3.823499553522451</v>
      </c>
      <c r="J49">
        <f t="shared" si="3"/>
        <v>-2.3485848705279069</v>
      </c>
      <c r="K49">
        <f t="shared" si="4"/>
        <v>7.5523873828982531</v>
      </c>
      <c r="L49">
        <f t="shared" si="2"/>
        <v>63.512601172604093</v>
      </c>
    </row>
    <row r="50" spans="1:12" x14ac:dyDescent="0.25">
      <c r="A50">
        <v>0.51530383728459495</v>
      </c>
      <c r="B50">
        <v>-1.72890235693682</v>
      </c>
      <c r="F50" s="12">
        <v>0.48000000000000026</v>
      </c>
      <c r="G50" s="12">
        <v>0.94710261653092942</v>
      </c>
      <c r="H50" s="12">
        <v>-3.8347663168781261</v>
      </c>
      <c r="J50">
        <f t="shared" si="3"/>
        <v>-2.1233293684004702</v>
      </c>
      <c r="K50">
        <f t="shared" si="4"/>
        <v>7.4364503308950978</v>
      </c>
      <c r="L50">
        <f t="shared" si="2"/>
        <v>60.70632449682148</v>
      </c>
    </row>
    <row r="51" spans="1:12" x14ac:dyDescent="0.25">
      <c r="A51">
        <v>0.63326329152152805</v>
      </c>
      <c r="B51">
        <v>-0.42522887292402101</v>
      </c>
      <c r="F51" s="12">
        <v>0.49000000000000027</v>
      </c>
      <c r="G51" s="12">
        <v>0.91650438606834128</v>
      </c>
      <c r="H51" s="12">
        <v>-3.8471148794523859</v>
      </c>
      <c r="J51">
        <f t="shared" si="3"/>
        <v>-1.9040276379412497</v>
      </c>
      <c r="K51">
        <f t="shared" si="4"/>
        <v>7.3207551578736041</v>
      </c>
      <c r="L51">
        <f t="shared" si="2"/>
        <v>58.058757617259616</v>
      </c>
    </row>
    <row r="52" spans="1:12" x14ac:dyDescent="0.25">
      <c r="A52">
        <v>0.75403039012691897</v>
      </c>
      <c r="B52">
        <v>0.17589367294653899</v>
      </c>
      <c r="F52" s="12">
        <v>0.50000000000000022</v>
      </c>
      <c r="G52" s="12">
        <v>0.88701650364411311</v>
      </c>
      <c r="H52" s="12">
        <v>-3.8605752585059996</v>
      </c>
      <c r="J52">
        <f t="shared" si="3"/>
        <v>-1.6908044801546795</v>
      </c>
      <c r="K52">
        <f t="shared" si="4"/>
        <v>7.2053192969030704</v>
      </c>
      <c r="L52">
        <f t="shared" si="2"/>
        <v>55.562244238171921</v>
      </c>
    </row>
    <row r="53" spans="1:12" x14ac:dyDescent="0.25">
      <c r="A53">
        <v>0.88046652453553498</v>
      </c>
      <c r="B53">
        <v>0.507052382914572</v>
      </c>
      <c r="F53" s="12">
        <v>0.51000000000000023</v>
      </c>
      <c r="G53" s="12">
        <v>0.85865261634811441</v>
      </c>
      <c r="H53" s="12">
        <v>-3.8751811369468232</v>
      </c>
      <c r="J53">
        <f t="shared" si="3"/>
        <v>-1.4837846960451895</v>
      </c>
      <c r="K53">
        <f t="shared" si="4"/>
        <v>7.0901601810527968</v>
      </c>
      <c r="L53">
        <f t="shared" si="2"/>
        <v>53.209272732766003</v>
      </c>
    </row>
    <row r="54" spans="1:12" x14ac:dyDescent="0.25">
      <c r="A54">
        <v>0.99979268988710501</v>
      </c>
      <c r="B54">
        <v>0.67566460806871198</v>
      </c>
      <c r="F54" s="12">
        <v>0.52000000000000024</v>
      </c>
      <c r="G54" s="12">
        <v>0.83135683235375968</v>
      </c>
      <c r="H54" s="12">
        <v>-3.890963312243255</v>
      </c>
      <c r="J54">
        <f t="shared" si="3"/>
        <v>-1.2830930866172141</v>
      </c>
      <c r="K54">
        <f t="shared" si="4"/>
        <v>6.9752952433920798</v>
      </c>
      <c r="L54">
        <f t="shared" si="2"/>
        <v>50.992225784114339</v>
      </c>
    </row>
    <row r="55" spans="1:12" x14ac:dyDescent="0.25">
      <c r="F55" s="12">
        <v>0.53000000000000025</v>
      </c>
      <c r="G55" s="12">
        <v>0.80507325983446343</v>
      </c>
      <c r="H55" s="12">
        <v>-3.9079525818636913</v>
      </c>
      <c r="J55">
        <f t="shared" si="3"/>
        <v>-1.088854452875196</v>
      </c>
      <c r="K55">
        <f t="shared" si="4"/>
        <v>6.8607419169902197</v>
      </c>
      <c r="L55">
        <f t="shared" si="2"/>
        <v>48.903526624793265</v>
      </c>
    </row>
    <row r="56" spans="1:12" x14ac:dyDescent="0.25">
      <c r="F56" s="12">
        <v>0.54000000000000026</v>
      </c>
      <c r="G56" s="12">
        <v>0.77974600696364016</v>
      </c>
      <c r="H56" s="12">
        <v>-3.9261797432765291</v>
      </c>
      <c r="J56">
        <f t="shared" si="3"/>
        <v>-0.90119359582356751</v>
      </c>
      <c r="K56">
        <f t="shared" si="4"/>
        <v>6.746517634916513</v>
      </c>
      <c r="L56">
        <f t="shared" si="2"/>
        <v>46.935653930768652</v>
      </c>
    </row>
    <row r="57" spans="1:12" x14ac:dyDescent="0.25">
      <c r="A57" s="1" t="s">
        <v>153</v>
      </c>
      <c r="F57" s="12">
        <v>0.55000000000000027</v>
      </c>
      <c r="G57" s="12">
        <v>0.75531918191470426</v>
      </c>
      <c r="H57" s="12">
        <v>-3.9456755939501664</v>
      </c>
      <c r="J57">
        <f t="shared" si="3"/>
        <v>-0.72023531646676275</v>
      </c>
      <c r="K57">
        <f t="shared" si="4"/>
        <v>6.6326398302402607</v>
      </c>
      <c r="L57">
        <f t="shared" si="2"/>
        <v>45.081157095343833</v>
      </c>
    </row>
    <row r="58" spans="1:12" x14ac:dyDescent="0.25">
      <c r="A58">
        <v>0</v>
      </c>
      <c r="B58">
        <v>14.021660649819401</v>
      </c>
      <c r="F58" s="12">
        <v>0.56000000000000028</v>
      </c>
      <c r="G58" s="12">
        <v>0.73173689286107035</v>
      </c>
      <c r="H58" s="12">
        <v>-3.9664709313529998</v>
      </c>
      <c r="J58">
        <f t="shared" si="3"/>
        <v>-0.5461044158092192</v>
      </c>
      <c r="K58">
        <f t="shared" si="4"/>
        <v>6.5191259360307603</v>
      </c>
      <c r="L58">
        <f t="shared" si="2"/>
        <v>43.33267188316924</v>
      </c>
    </row>
    <row r="59" spans="1:12" x14ac:dyDescent="0.25">
      <c r="A59">
        <v>7.5177304964539005E-2</v>
      </c>
      <c r="B59">
        <v>13.2202166064981</v>
      </c>
      <c r="F59" s="12">
        <v>0.57000000000000028</v>
      </c>
      <c r="G59" s="12">
        <v>0.70894324797615282</v>
      </c>
      <c r="H59" s="12">
        <v>-3.9885965529534264</v>
      </c>
      <c r="J59">
        <f t="shared" si="3"/>
        <v>-0.37892569485536987</v>
      </c>
      <c r="K59">
        <f t="shared" si="4"/>
        <v>6.405993385357311</v>
      </c>
      <c r="L59">
        <f t="shared" si="2"/>
        <v>41.682936464314217</v>
      </c>
    </row>
    <row r="60" spans="1:12" x14ac:dyDescent="0.25">
      <c r="A60">
        <v>0.157446808510638</v>
      </c>
      <c r="B60">
        <v>12.0938628158844</v>
      </c>
      <c r="F60" s="12">
        <v>0.58000000000000029</v>
      </c>
      <c r="G60" s="12">
        <v>0.68688235543336607</v>
      </c>
      <c r="H60" s="12">
        <v>-4.0120832562198432</v>
      </c>
      <c r="J60">
        <f t="shared" si="3"/>
        <v>-0.21882395460964865</v>
      </c>
      <c r="K60">
        <f t="shared" si="4"/>
        <v>6.2932596112892085</v>
      </c>
      <c r="L60">
        <f t="shared" si="2"/>
        <v>40.124807828400698</v>
      </c>
    </row>
    <row r="61" spans="1:12" x14ac:dyDescent="0.25">
      <c r="A61">
        <v>0.23687943262411301</v>
      </c>
      <c r="B61">
        <v>10.9241877256317</v>
      </c>
      <c r="F61" s="12">
        <v>0.5900000000000003</v>
      </c>
      <c r="G61" s="12">
        <v>0.66549832340612458</v>
      </c>
      <c r="H61" s="12">
        <v>-4.0369618386206483</v>
      </c>
      <c r="J61">
        <f t="shared" si="3"/>
        <v>-6.5923996076495683E-2</v>
      </c>
      <c r="K61">
        <f t="shared" si="4"/>
        <v>6.1809420468957565</v>
      </c>
      <c r="L61">
        <f t="shared" si="2"/>
        <v>38.651278578798966</v>
      </c>
    </row>
    <row r="62" spans="1:12" x14ac:dyDescent="0.25">
      <c r="A62">
        <v>0.31205673758865199</v>
      </c>
      <c r="B62">
        <v>9.8194945848375408</v>
      </c>
      <c r="F62" s="12">
        <v>0.60000000000000031</v>
      </c>
      <c r="G62" s="12">
        <v>0.64469899542391473</v>
      </c>
      <c r="H62" s="12">
        <v>-4.0632593801079571</v>
      </c>
      <c r="J62">
        <f t="shared" si="3"/>
        <v>7.9649379739654691E-2</v>
      </c>
      <c r="K62">
        <f t="shared" si="4"/>
        <v>6.0690581252462508</v>
      </c>
      <c r="L62">
        <f t="shared" si="2"/>
        <v>37.255447346011053</v>
      </c>
    </row>
    <row r="63" spans="1:12" x14ac:dyDescent="0.25">
      <c r="A63">
        <v>0.39290780141843901</v>
      </c>
      <c r="B63">
        <v>8.5415162454873599</v>
      </c>
      <c r="F63" s="12">
        <v>0.61000000000000032</v>
      </c>
      <c r="G63" s="12">
        <v>0.62446044958654479</v>
      </c>
      <c r="H63" s="12">
        <v>-4.0910122383196743</v>
      </c>
      <c r="J63">
        <f t="shared" si="3"/>
        <v>0.21777137183436857</v>
      </c>
      <c r="K63">
        <f t="shared" si="4"/>
        <v>5.9576252794099887</v>
      </c>
      <c r="L63">
        <f t="shared" si="2"/>
        <v>35.930674193353397</v>
      </c>
    </row>
    <row r="64" spans="1:12" x14ac:dyDescent="0.25">
      <c r="A64">
        <v>0.486524822695035</v>
      </c>
      <c r="B64">
        <v>7.1985559566786899</v>
      </c>
      <c r="F64" s="12">
        <v>0.62000000000000033</v>
      </c>
      <c r="G64" s="12">
        <v>0.60469347118476746</v>
      </c>
      <c r="H64" s="12">
        <v>-4.120248559894705</v>
      </c>
      <c r="J64">
        <f t="shared" si="3"/>
        <v>0.34831717920320937</v>
      </c>
      <c r="K64">
        <f t="shared" si="4"/>
        <v>5.8466609424562703</v>
      </c>
      <c r="L64">
        <f t="shared" si="2"/>
        <v>34.670423227465207</v>
      </c>
    </row>
    <row r="65" spans="1:12" x14ac:dyDescent="0.25">
      <c r="A65">
        <v>0.59148936170212696</v>
      </c>
      <c r="B65">
        <v>5.8555956678700296</v>
      </c>
      <c r="F65" s="12">
        <v>0.63000000000000034</v>
      </c>
      <c r="G65" s="12">
        <v>0.58530791951072225</v>
      </c>
      <c r="H65" s="12">
        <v>-4.1509963785935726</v>
      </c>
      <c r="J65">
        <f t="shared" si="3"/>
        <v>0.47116200084174675</v>
      </c>
      <c r="K65">
        <f t="shared" si="4"/>
        <v>5.736182547454395</v>
      </c>
      <c r="L65">
        <f t="shared" si="2"/>
        <v>33.468369209399562</v>
      </c>
    </row>
    <row r="66" spans="1:12" x14ac:dyDescent="0.25">
      <c r="A66">
        <v>0.69645390070921898</v>
      </c>
      <c r="B66">
        <v>4.6642599277978301</v>
      </c>
      <c r="F66" s="12">
        <v>0.64000000000000035</v>
      </c>
      <c r="G66" s="12">
        <v>0.5662136538565482</v>
      </c>
      <c r="H66" s="12">
        <v>-4.1832837281767992</v>
      </c>
      <c r="J66">
        <f t="shared" ref="J66:J102" si="5">c_0+c_1*F66+c_2*F66^2+c_3*F66^3</f>
        <v>0.58618103574553704</v>
      </c>
      <c r="K66">
        <f t="shared" ref="K66:K102" si="6">d_0+d_1*F66+d_2*F66^2+d_3*F66^3</f>
        <v>5.6262075274736603</v>
      </c>
      <c r="L66">
        <f t="shared" si="2"/>
        <v>32.318417250682572</v>
      </c>
    </row>
    <row r="67" spans="1:12" x14ac:dyDescent="0.25">
      <c r="A67">
        <v>0.82127659574468004</v>
      </c>
      <c r="B67">
        <v>3.4512635379061298</v>
      </c>
      <c r="F67" s="12">
        <v>0.65000000000000036</v>
      </c>
      <c r="G67" s="12">
        <v>0.54732053351438481</v>
      </c>
      <c r="H67" s="12">
        <v>-4.2171386424049082</v>
      </c>
      <c r="J67">
        <f t="shared" si="5"/>
        <v>0.69324948291014987</v>
      </c>
      <c r="K67">
        <f t="shared" si="6"/>
        <v>5.5167533155833643</v>
      </c>
      <c r="L67">
        <f t="shared" ref="L67:L102" si="7">G67^2+J67^2+K67^2</f>
        <v>31.214721756961705</v>
      </c>
    </row>
    <row r="68" spans="1:12" x14ac:dyDescent="0.25">
      <c r="A68">
        <v>0.92056737588652404</v>
      </c>
      <c r="B68">
        <v>2.6498194945848299</v>
      </c>
      <c r="F68" s="12">
        <v>0.66000000000000036</v>
      </c>
      <c r="G68" s="12">
        <v>0.52853841777637134</v>
      </c>
      <c r="H68" s="12">
        <v>-4.2525891550384234</v>
      </c>
      <c r="J68">
        <f t="shared" si="5"/>
        <v>0.79224254133114957</v>
      </c>
      <c r="K68">
        <f t="shared" si="6"/>
        <v>5.4078373448528065</v>
      </c>
      <c r="L68">
        <f t="shared" si="7"/>
        <v>30.151705851745042</v>
      </c>
    </row>
    <row r="69" spans="1:12" x14ac:dyDescent="0.25">
      <c r="A69">
        <v>0.99858156028368805</v>
      </c>
      <c r="B69">
        <v>2.0866425992779698</v>
      </c>
      <c r="F69" s="12">
        <v>0.67000000000000037</v>
      </c>
      <c r="G69" s="12">
        <v>0.50977716593464728</v>
      </c>
      <c r="H69" s="12">
        <v>-4.2896632998378674</v>
      </c>
      <c r="J69">
        <f t="shared" si="5"/>
        <v>0.88303541000409869</v>
      </c>
      <c r="K69">
        <f t="shared" si="6"/>
        <v>5.2994770483512852</v>
      </c>
      <c r="L69">
        <f t="shared" si="7"/>
        <v>29.124081280231518</v>
      </c>
    </row>
    <row r="70" spans="1:12" x14ac:dyDescent="0.25">
      <c r="F70" s="12">
        <v>0.68000000000000038</v>
      </c>
      <c r="G70" s="12">
        <v>0.4909357290818569</v>
      </c>
      <c r="H70" s="12">
        <v>-4.3283870520791625</v>
      </c>
      <c r="J70">
        <f t="shared" si="5"/>
        <v>0.96550328792456241</v>
      </c>
      <c r="K70">
        <f t="shared" si="6"/>
        <v>5.1916898591480996</v>
      </c>
      <c r="L70">
        <f t="shared" si="7"/>
        <v>28.126858082663489</v>
      </c>
    </row>
    <row r="71" spans="1:12" x14ac:dyDescent="0.25">
      <c r="F71" s="12">
        <v>0.69000000000000039</v>
      </c>
      <c r="G71" s="12">
        <v>0.47191496768988939</v>
      </c>
      <c r="H71" s="12">
        <v>-4.3687877161080362</v>
      </c>
      <c r="J71">
        <f t="shared" si="5"/>
        <v>1.0395213740881122</v>
      </c>
      <c r="K71">
        <f t="shared" si="6"/>
        <v>5.0844932103125471</v>
      </c>
      <c r="L71">
        <f t="shared" si="7"/>
        <v>27.155379629630179</v>
      </c>
    </row>
    <row r="72" spans="1:12" x14ac:dyDescent="0.25">
      <c r="F72" s="12">
        <v>0.7000000000000004</v>
      </c>
      <c r="G72" s="12">
        <v>0.45262592801842455</v>
      </c>
      <c r="H72" s="12">
        <v>-4.410894987637473</v>
      </c>
      <c r="J72">
        <f t="shared" si="5"/>
        <v>1.1049648674903025</v>
      </c>
      <c r="K72">
        <f t="shared" si="6"/>
        <v>4.977904534913927</v>
      </c>
      <c r="L72">
        <f t="shared" si="7"/>
        <v>26.205351147819041</v>
      </c>
    </row>
    <row r="73" spans="1:12" x14ac:dyDescent="0.25">
      <c r="F73" s="12">
        <v>0.71000000000000041</v>
      </c>
      <c r="G73" s="12">
        <v>0.43293974916900468</v>
      </c>
      <c r="H73" s="12">
        <v>-4.4547307775035456</v>
      </c>
      <c r="J73">
        <f t="shared" si="5"/>
        <v>1.1617089671267005</v>
      </c>
      <c r="K73">
        <f t="shared" si="6"/>
        <v>4.8719412660215387</v>
      </c>
      <c r="L73">
        <f t="shared" si="7"/>
        <v>25.272816250276659</v>
      </c>
    </row>
    <row r="74" spans="1:12" x14ac:dyDescent="0.25">
      <c r="F74" s="12">
        <v>0.72000000000000042</v>
      </c>
      <c r="G74" s="12">
        <v>0.41272757024317214</v>
      </c>
      <c r="H74" s="12">
        <v>-4.5003169965423266</v>
      </c>
      <c r="J74">
        <f t="shared" si="5"/>
        <v>1.2096288719928738</v>
      </c>
      <c r="K74">
        <f t="shared" si="6"/>
        <v>4.7666208367046785</v>
      </c>
      <c r="L74">
        <f t="shared" si="7"/>
        <v>24.354220256104792</v>
      </c>
    </row>
    <row r="75" spans="1:12" x14ac:dyDescent="0.25">
      <c r="F75" s="12">
        <v>0.73000000000000043</v>
      </c>
      <c r="G75" s="12">
        <v>0.39186053034246926</v>
      </c>
      <c r="H75" s="12">
        <v>-4.5476755555898887</v>
      </c>
      <c r="J75">
        <f t="shared" si="5"/>
        <v>1.248599781084387</v>
      </c>
      <c r="K75">
        <f t="shared" si="6"/>
        <v>4.6619606800326476</v>
      </c>
      <c r="L75">
        <f t="shared" si="7"/>
        <v>23.446433470734725</v>
      </c>
    </row>
    <row r="76" spans="1:12" x14ac:dyDescent="0.25">
      <c r="F76" s="12">
        <v>0.74000000000000044</v>
      </c>
      <c r="G76" s="12">
        <v>0.37020976856843846</v>
      </c>
      <c r="H76" s="12">
        <v>-4.5968283654823052</v>
      </c>
      <c r="J76">
        <f t="shared" si="5"/>
        <v>1.2784968933968006</v>
      </c>
      <c r="K76">
        <f t="shared" si="6"/>
        <v>4.5579782290747435</v>
      </c>
      <c r="L76">
        <f t="shared" si="7"/>
        <v>22.546775115888103</v>
      </c>
    </row>
    <row r="77" spans="1:12" x14ac:dyDescent="0.25">
      <c r="F77" s="12">
        <v>0.75000000000000044</v>
      </c>
      <c r="G77" s="12">
        <v>0.34764642402262208</v>
      </c>
      <c r="H77" s="12">
        <v>-4.647797337055648</v>
      </c>
      <c r="J77">
        <f t="shared" si="5"/>
        <v>1.2991954079256853</v>
      </c>
      <c r="K77">
        <f t="shared" si="6"/>
        <v>4.4546909169002635</v>
      </c>
      <c r="L77">
        <f t="shared" si="7"/>
        <v>21.653037909224615</v>
      </c>
    </row>
    <row r="78" spans="1:12" x14ac:dyDescent="0.25">
      <c r="F78" s="12">
        <v>0.76000000000000045</v>
      </c>
      <c r="G78" s="12">
        <v>0.32402580900525468</v>
      </c>
      <c r="H78" s="12">
        <v>-4.7006005065570182</v>
      </c>
      <c r="J78">
        <f t="shared" si="5"/>
        <v>1.3105705236666019</v>
      </c>
      <c r="K78">
        <f t="shared" si="6"/>
        <v>4.3521161765785088</v>
      </c>
      <c r="L78">
        <f t="shared" si="7"/>
        <v>20.763503036841598</v>
      </c>
    </row>
    <row r="79" spans="1:12" x14ac:dyDescent="0.25">
      <c r="F79" s="12">
        <v>0.77000000000000046</v>
      </c>
      <c r="G79" s="12">
        <v>0.29922086843638762</v>
      </c>
      <c r="H79" s="12">
        <v>-4.7552613868222577</v>
      </c>
      <c r="J79">
        <f t="shared" si="5"/>
        <v>1.312497439615111</v>
      </c>
      <c r="K79">
        <f t="shared" si="6"/>
        <v>4.2502714411787759</v>
      </c>
      <c r="L79">
        <f t="shared" si="7"/>
        <v>19.876989980803959</v>
      </c>
    </row>
    <row r="80" spans="1:12" x14ac:dyDescent="0.25">
      <c r="F80" s="12">
        <v>0.78000000000000047</v>
      </c>
      <c r="G80" s="12">
        <v>0.27308185597380008</v>
      </c>
      <c r="H80" s="12">
        <v>-4.8117979324371944</v>
      </c>
      <c r="J80">
        <f t="shared" si="5"/>
        <v>1.3048513547667877</v>
      </c>
      <c r="K80">
        <f t="shared" si="6"/>
        <v>4.1491741437703649</v>
      </c>
      <c r="L80">
        <f t="shared" si="7"/>
        <v>18.992856833431357</v>
      </c>
    </row>
    <row r="81" spans="6:12" x14ac:dyDescent="0.25">
      <c r="F81" s="12">
        <v>0.79000000000000048</v>
      </c>
      <c r="G81" s="12">
        <v>0.24543691456977759</v>
      </c>
      <c r="H81" s="12">
        <v>-4.8702224654129589</v>
      </c>
      <c r="J81">
        <f t="shared" si="5"/>
        <v>1.2875074681171874</v>
      </c>
      <c r="K81">
        <f t="shared" si="6"/>
        <v>4.0488417174225724</v>
      </c>
      <c r="L81">
        <f t="shared" si="7"/>
        <v>18.111034012232427</v>
      </c>
    </row>
    <row r="82" spans="6:12" x14ac:dyDescent="0.25">
      <c r="F82" s="12">
        <v>0.80000000000000049</v>
      </c>
      <c r="G82" s="12">
        <v>0.21611418717660552</v>
      </c>
      <c r="H82" s="12">
        <v>-4.9305473077606816</v>
      </c>
      <c r="J82">
        <f t="shared" si="5"/>
        <v>1.2603409786618798</v>
      </c>
      <c r="K82">
        <f t="shared" si="6"/>
        <v>3.9492915952046994</v>
      </c>
      <c r="L82">
        <f t="shared" si="7"/>
        <v>17.23206882834787</v>
      </c>
    </row>
    <row r="83" spans="6:12" x14ac:dyDescent="0.25">
      <c r="F83" s="12">
        <v>0.8100000000000005</v>
      </c>
      <c r="G83" s="12">
        <v>0.18494181674656929</v>
      </c>
      <c r="H83" s="12">
        <v>-4.9927847814914932</v>
      </c>
      <c r="J83">
        <f t="shared" si="5"/>
        <v>1.2232270853964291</v>
      </c>
      <c r="K83">
        <f t="shared" si="6"/>
        <v>3.850541210186043</v>
      </c>
      <c r="L83">
        <f t="shared" si="7"/>
        <v>16.35715558936996</v>
      </c>
    </row>
    <row r="84" spans="6:12" x14ac:dyDescent="0.25">
      <c r="F84" s="12">
        <v>0.82000000000000051</v>
      </c>
      <c r="G84" s="12">
        <v>0.15174794623195431</v>
      </c>
      <c r="H84" s="12">
        <v>-5.056947208616525</v>
      </c>
      <c r="J84">
        <f t="shared" si="5"/>
        <v>1.1760409873163944</v>
      </c>
      <c r="K84">
        <f t="shared" si="6"/>
        <v>3.752607995435902</v>
      </c>
      <c r="L84">
        <f t="shared" si="7"/>
        <v>15.488166610443194</v>
      </c>
    </row>
    <row r="85" spans="6:12" x14ac:dyDescent="0.25">
      <c r="F85" s="12">
        <v>0.83000000000000052</v>
      </c>
      <c r="G85" s="12">
        <v>0.11635134486009849</v>
      </c>
      <c r="H85" s="12">
        <v>-5.1230442248417809</v>
      </c>
      <c r="J85">
        <f t="shared" si="5"/>
        <v>1.1186578834173453</v>
      </c>
      <c r="K85">
        <f t="shared" si="6"/>
        <v>3.6555093840235755</v>
      </c>
      <c r="L85">
        <f t="shared" si="7"/>
        <v>14.627681952266949</v>
      </c>
    </row>
    <row r="86" spans="6:12" x14ac:dyDescent="0.25">
      <c r="F86" s="12">
        <v>0.84000000000000052</v>
      </c>
      <c r="G86" s="12">
        <v>7.8571432911908518E-2</v>
      </c>
      <c r="H86" s="12">
        <v>-5.1910865310580139</v>
      </c>
      <c r="J86">
        <f t="shared" si="5"/>
        <v>1.0509529726948461</v>
      </c>
      <c r="K86">
        <f t="shared" si="6"/>
        <v>3.5592628090183611</v>
      </c>
      <c r="L86">
        <f t="shared" si="7"/>
        <v>13.77902736454724</v>
      </c>
    </row>
    <row r="87" spans="6:12" x14ac:dyDescent="0.25">
      <c r="F87" s="12">
        <v>0.85000000000000053</v>
      </c>
      <c r="G87" s="12">
        <v>3.8204745526518313E-2</v>
      </c>
      <c r="H87" s="12">
        <v>-5.2610780217089523</v>
      </c>
      <c r="J87">
        <f t="shared" si="5"/>
        <v>0.9728014541444594</v>
      </c>
      <c r="K87">
        <f t="shared" si="6"/>
        <v>3.4638857034895585</v>
      </c>
      <c r="L87">
        <f t="shared" si="7"/>
        <v>12.946306438605674</v>
      </c>
    </row>
    <row r="88" spans="6:12" x14ac:dyDescent="0.25">
      <c r="F88" s="12">
        <v>0.86000000000000054</v>
      </c>
      <c r="G88" s="12">
        <v>-4.9627039161786735E-3</v>
      </c>
      <c r="H88" s="12">
        <v>-5.3330193938322648</v>
      </c>
      <c r="J88">
        <f t="shared" si="5"/>
        <v>0.8840785267617548</v>
      </c>
      <c r="K88">
        <f t="shared" si="6"/>
        <v>3.3693955005064655</v>
      </c>
      <c r="L88">
        <f t="shared" si="7"/>
        <v>12.13444550874461</v>
      </c>
    </row>
    <row r="89" spans="6:12" x14ac:dyDescent="0.25">
      <c r="F89" s="12">
        <v>0.87000000000000055</v>
      </c>
      <c r="G89" s="12">
        <v>-5.1144902036288978E-2</v>
      </c>
      <c r="H89" s="12">
        <v>-5.4069113444656232</v>
      </c>
      <c r="J89">
        <f t="shared" si="5"/>
        <v>0.78465938954229486</v>
      </c>
      <c r="K89">
        <f t="shared" si="6"/>
        <v>3.275809633138381</v>
      </c>
      <c r="L89">
        <f t="shared" si="7"/>
        <v>11.349234911163402</v>
      </c>
    </row>
    <row r="90" spans="6:12" x14ac:dyDescent="0.25">
      <c r="F90" s="12">
        <v>0.88000000000000056</v>
      </c>
      <c r="G90" s="12">
        <v>-0.10055823632723737</v>
      </c>
      <c r="H90" s="12">
        <v>-5.482753777408349</v>
      </c>
      <c r="J90">
        <f t="shared" si="5"/>
        <v>0.67441924148163324</v>
      </c>
      <c r="K90">
        <f t="shared" si="6"/>
        <v>3.1831455344546038</v>
      </c>
      <c r="L90">
        <f t="shared" si="7"/>
        <v>10.597368765692192</v>
      </c>
    </row>
    <row r="91" spans="6:12" x14ac:dyDescent="0.25">
      <c r="F91" s="12">
        <v>0.89000000000000057</v>
      </c>
      <c r="G91" s="12">
        <v>-0.1534260148858497</v>
      </c>
      <c r="H91" s="12">
        <v>-5.5605446951276285</v>
      </c>
      <c r="J91">
        <f t="shared" si="5"/>
        <v>0.55323328157535023</v>
      </c>
      <c r="K91">
        <f t="shared" si="6"/>
        <v>3.0914206375244322</v>
      </c>
      <c r="L91">
        <f t="shared" si="7"/>
        <v>9.8864881639983491</v>
      </c>
    </row>
    <row r="92" spans="6:12" x14ac:dyDescent="0.25">
      <c r="F92" s="12">
        <v>0.90000000000000058</v>
      </c>
      <c r="G92" s="12">
        <v>-0.20998661187796946</v>
      </c>
      <c r="H92" s="12">
        <v>-5.6402773259847221</v>
      </c>
      <c r="J92">
        <f t="shared" si="5"/>
        <v>0.42097670881901017</v>
      </c>
      <c r="K92">
        <f t="shared" si="6"/>
        <v>3.000652375417165</v>
      </c>
      <c r="L92">
        <f t="shared" si="7"/>
        <v>9.22523044463275</v>
      </c>
    </row>
    <row r="93" spans="6:12" x14ac:dyDescent="0.25">
      <c r="F93" s="12">
        <v>0.91000000000000059</v>
      </c>
      <c r="G93" s="12">
        <v>-0.27049150767066432</v>
      </c>
      <c r="H93" s="12">
        <v>-5.7219404613328608</v>
      </c>
      <c r="J93">
        <f t="shared" si="5"/>
        <v>0.27752472220816671</v>
      </c>
      <c r="K93">
        <f t="shared" si="6"/>
        <v>2.9108581812020993</v>
      </c>
      <c r="L93">
        <f t="shared" si="7"/>
        <v>8.6232809782298627</v>
      </c>
    </row>
    <row r="94" spans="6:12" x14ac:dyDescent="0.25">
      <c r="F94" s="12">
        <v>0.9200000000000006</v>
      </c>
      <c r="G94" s="12">
        <v>-0.335193485844547</v>
      </c>
      <c r="H94" s="12">
        <v>-5.8055224152416693</v>
      </c>
      <c r="J94">
        <f t="shared" si="5"/>
        <v>0.12275252073838772</v>
      </c>
      <c r="K94">
        <f t="shared" si="6"/>
        <v>2.8220554879485364</v>
      </c>
      <c r="L94">
        <f t="shared" si="7"/>
        <v>8.0914200313607001</v>
      </c>
    </row>
    <row r="95" spans="6:12" x14ac:dyDescent="0.25">
      <c r="F95" s="12">
        <v>0.9300000000000006</v>
      </c>
      <c r="G95" s="12">
        <v>-0.40435105712976471</v>
      </c>
      <c r="H95" s="12">
        <v>-5.8910096284340518</v>
      </c>
      <c r="J95">
        <f t="shared" si="5"/>
        <v>-4.346469659476071E-2</v>
      </c>
      <c r="K95">
        <f t="shared" si="6"/>
        <v>2.7342617287257731</v>
      </c>
      <c r="L95">
        <f t="shared" si="7"/>
        <v>7.6415761584264867</v>
      </c>
    </row>
    <row r="96" spans="6:12" x14ac:dyDescent="0.25">
      <c r="F96" s="12">
        <v>0.94000000000000061</v>
      </c>
      <c r="G96" s="12">
        <v>-0.47823327891644968</v>
      </c>
      <c r="H96" s="12">
        <v>-5.9783850142756707</v>
      </c>
      <c r="J96">
        <f t="shared" si="5"/>
        <v>-0.2212517307957107</v>
      </c>
      <c r="K96">
        <f t="shared" si="6"/>
        <v>2.6474943366031094</v>
      </c>
      <c r="L96">
        <f t="shared" si="7"/>
        <v>7.2868856597888145</v>
      </c>
    </row>
    <row r="97" spans="6:12" x14ac:dyDescent="0.25">
      <c r="F97" s="12">
        <v>0.95000000000000062</v>
      </c>
      <c r="G97" s="12">
        <v>-0.55712932558051964</v>
      </c>
      <c r="H97" s="12">
        <v>-6.0676241037190488</v>
      </c>
      <c r="J97">
        <f t="shared" si="5"/>
        <v>-0.41073338286890149</v>
      </c>
      <c r="K97">
        <f t="shared" si="6"/>
        <v>2.5617707446498423</v>
      </c>
      <c r="L97">
        <f t="shared" si="7"/>
        <v>7.0417643453685441</v>
      </c>
    </row>
    <row r="98" spans="6:12" x14ac:dyDescent="0.25">
      <c r="F98" s="12">
        <v>0.96000000000000063</v>
      </c>
      <c r="G98" s="12">
        <v>-0.64132875891002383</v>
      </c>
      <c r="H98" s="12">
        <v>-6.1587022734890136</v>
      </c>
      <c r="J98">
        <f t="shared" si="5"/>
        <v>-0.61203445381876875</v>
      </c>
      <c r="K98">
        <f t="shared" si="6"/>
        <v>2.4771083859352716</v>
      </c>
      <c r="L98">
        <f t="shared" si="7"/>
        <v>6.9219547053371571</v>
      </c>
    </row>
    <row r="99" spans="6:12" x14ac:dyDescent="0.25">
      <c r="F99" s="12">
        <v>0.97000000000000064</v>
      </c>
      <c r="G99" s="12">
        <v>-0.731129855840295</v>
      </c>
      <c r="H99" s="12">
        <v>-6.2515916310044952</v>
      </c>
      <c r="J99">
        <f t="shared" si="5"/>
        <v>-0.82527974464975173</v>
      </c>
      <c r="K99">
        <f t="shared" si="6"/>
        <v>2.3935246935286951</v>
      </c>
      <c r="L99">
        <f t="shared" si="7"/>
        <v>6.9445979815618433</v>
      </c>
    </row>
    <row r="100" spans="6:12" x14ac:dyDescent="0.25">
      <c r="F100" s="12">
        <v>0.98000000000000065</v>
      </c>
      <c r="G100" s="12">
        <v>-0.82683729276230555</v>
      </c>
      <c r="H100" s="12">
        <v>-6.346262143742357</v>
      </c>
      <c r="J100">
        <f t="shared" si="5"/>
        <v>-1.0505940563662719</v>
      </c>
      <c r="K100">
        <f t="shared" si="6"/>
        <v>2.3110371004994117</v>
      </c>
      <c r="L100">
        <f t="shared" si="7"/>
        <v>7.1283002598593637</v>
      </c>
    </row>
    <row r="101" spans="6:12" x14ac:dyDescent="0.25">
      <c r="F101" s="12">
        <v>0.99000000000000066</v>
      </c>
      <c r="G101" s="12">
        <v>-0.9287816845523571</v>
      </c>
      <c r="H101" s="12">
        <v>-6.4426734659332938</v>
      </c>
      <c r="J101">
        <f t="shared" si="5"/>
        <v>-1.2881021899727756</v>
      </c>
      <c r="K101">
        <f t="shared" si="6"/>
        <v>2.2296630399167201</v>
      </c>
      <c r="L101">
        <f t="shared" si="7"/>
        <v>7.4932399409432442</v>
      </c>
    </row>
    <row r="102" spans="6:12" x14ac:dyDescent="0.25">
      <c r="F102" s="12">
        <v>1</v>
      </c>
      <c r="G102" s="12">
        <v>-1.0372936460867432</v>
      </c>
      <c r="H102" s="12">
        <v>-6.5407852518079928</v>
      </c>
      <c r="J102">
        <f t="shared" si="5"/>
        <v>-1.5379289464736772</v>
      </c>
      <c r="K102">
        <f t="shared" si="6"/>
        <v>2.149419944849924</v>
      </c>
      <c r="L102">
        <f t="shared" si="7"/>
        <v>8.0612096519322147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3BD5F-6764-4F86-AD53-71AECB2B0BE1}">
  <dimension ref="A1:G33"/>
  <sheetViews>
    <sheetView showGridLines="0" workbookViewId="0">
      <selection activeCell="I1" sqref="I1"/>
    </sheetView>
  </sheetViews>
  <sheetFormatPr defaultRowHeight="15" x14ac:dyDescent="0.25"/>
  <cols>
    <col min="1" max="1" width="2.28515625" customWidth="1"/>
    <col min="2" max="2" width="6.140625" bestFit="1" customWidth="1"/>
    <col min="3" max="3" width="6.28515625" bestFit="1" customWidth="1"/>
    <col min="4" max="4" width="13.7109375" bestFit="1" customWidth="1"/>
    <col min="5" max="5" width="12.7109375" bestFit="1" customWidth="1"/>
    <col min="6" max="6" width="7.7109375" bestFit="1" customWidth="1"/>
    <col min="7" max="7" width="5.42578125" bestFit="1" customWidth="1"/>
  </cols>
  <sheetData>
    <row r="1" spans="1:5" x14ac:dyDescent="0.25">
      <c r="A1" s="1" t="s">
        <v>16</v>
      </c>
    </row>
    <row r="2" spans="1:5" x14ac:dyDescent="0.25">
      <c r="A2" s="1" t="s">
        <v>161</v>
      </c>
    </row>
    <row r="3" spans="1:5" x14ac:dyDescent="0.25">
      <c r="A3" s="1" t="s">
        <v>162</v>
      </c>
    </row>
    <row r="4" spans="1:5" x14ac:dyDescent="0.25">
      <c r="A4" s="1" t="s">
        <v>73</v>
      </c>
    </row>
    <row r="5" spans="1:5" x14ac:dyDescent="0.25">
      <c r="A5" s="1" t="s">
        <v>18</v>
      </c>
    </row>
    <row r="6" spans="1:5" x14ac:dyDescent="0.25">
      <c r="A6" s="1"/>
      <c r="B6" t="s">
        <v>19</v>
      </c>
    </row>
    <row r="7" spans="1:5" x14ac:dyDescent="0.25">
      <c r="A7" s="1"/>
      <c r="B7" t="s">
        <v>163</v>
      </c>
    </row>
    <row r="8" spans="1:5" x14ac:dyDescent="0.25">
      <c r="A8" s="1"/>
      <c r="B8" t="s">
        <v>164</v>
      </c>
    </row>
    <row r="9" spans="1:5" x14ac:dyDescent="0.25">
      <c r="A9" s="1" t="s">
        <v>20</v>
      </c>
    </row>
    <row r="10" spans="1:5" x14ac:dyDescent="0.25">
      <c r="B10" t="s">
        <v>93</v>
      </c>
    </row>
    <row r="11" spans="1:5" x14ac:dyDescent="0.25">
      <c r="B11" t="s">
        <v>62</v>
      </c>
    </row>
    <row r="12" spans="1:5" x14ac:dyDescent="0.25">
      <c r="B12" t="s">
        <v>22</v>
      </c>
    </row>
    <row r="14" spans="1:5" ht="15.75" thickBot="1" x14ac:dyDescent="0.3">
      <c r="A14" t="s">
        <v>23</v>
      </c>
    </row>
    <row r="15" spans="1:5" ht="15.75" thickBot="1" x14ac:dyDescent="0.3">
      <c r="B15" s="13" t="s">
        <v>24</v>
      </c>
      <c r="C15" s="13" t="s">
        <v>25</v>
      </c>
      <c r="D15" s="13" t="s">
        <v>26</v>
      </c>
      <c r="E15" s="13" t="s">
        <v>27</v>
      </c>
    </row>
    <row r="16" spans="1:5" ht="15.75" thickBot="1" x14ac:dyDescent="0.3">
      <c r="B16" s="3" t="s">
        <v>42</v>
      </c>
      <c r="C16" s="3" t="s">
        <v>2</v>
      </c>
      <c r="D16" s="5">
        <v>93.05906477724541</v>
      </c>
      <c r="E16" s="5">
        <v>59.148242207506406</v>
      </c>
    </row>
    <row r="19" spans="1:7" ht="15.75" thickBot="1" x14ac:dyDescent="0.3">
      <c r="A19" t="s">
        <v>28</v>
      </c>
    </row>
    <row r="20" spans="1:7" ht="15.75" thickBot="1" x14ac:dyDescent="0.3">
      <c r="B20" s="13" t="s">
        <v>24</v>
      </c>
      <c r="C20" s="13" t="s">
        <v>25</v>
      </c>
      <c r="D20" s="13" t="s">
        <v>26</v>
      </c>
      <c r="E20" s="13" t="s">
        <v>27</v>
      </c>
      <c r="F20" s="13" t="s">
        <v>29</v>
      </c>
    </row>
    <row r="21" spans="1:7" x14ac:dyDescent="0.25">
      <c r="B21" s="4" t="s">
        <v>39</v>
      </c>
      <c r="C21" s="4" t="s">
        <v>4</v>
      </c>
      <c r="D21" s="6">
        <v>0</v>
      </c>
      <c r="E21" s="6">
        <v>-17.352114206543263</v>
      </c>
      <c r="F21" s="4" t="s">
        <v>36</v>
      </c>
    </row>
    <row r="22" spans="1:7" x14ac:dyDescent="0.25">
      <c r="B22" s="4" t="s">
        <v>63</v>
      </c>
      <c r="C22" s="4" t="s">
        <v>5</v>
      </c>
      <c r="D22" s="6">
        <v>0</v>
      </c>
      <c r="E22" s="6">
        <v>36.430969942536279</v>
      </c>
      <c r="F22" s="4" t="s">
        <v>36</v>
      </c>
    </row>
    <row r="23" spans="1:7" x14ac:dyDescent="0.25">
      <c r="B23" s="4" t="s">
        <v>64</v>
      </c>
      <c r="C23" s="4" t="s">
        <v>6</v>
      </c>
      <c r="D23" s="6">
        <v>0</v>
      </c>
      <c r="E23" s="6">
        <v>0.18338272343021561</v>
      </c>
      <c r="F23" s="4" t="s">
        <v>36</v>
      </c>
    </row>
    <row r="24" spans="1:7" x14ac:dyDescent="0.25">
      <c r="B24" s="4" t="s">
        <v>65</v>
      </c>
      <c r="C24" s="4" t="s">
        <v>7</v>
      </c>
      <c r="D24" s="6">
        <v>0</v>
      </c>
      <c r="E24" s="6">
        <v>-20.800167405896911</v>
      </c>
      <c r="F24" s="4" t="s">
        <v>36</v>
      </c>
    </row>
    <row r="25" spans="1:7" x14ac:dyDescent="0.25">
      <c r="B25" s="4" t="s">
        <v>94</v>
      </c>
      <c r="C25" s="4" t="s">
        <v>84</v>
      </c>
      <c r="D25" s="6">
        <v>0</v>
      </c>
      <c r="E25" s="6">
        <v>12.953081449603733</v>
      </c>
      <c r="F25" s="4" t="s">
        <v>36</v>
      </c>
    </row>
    <row r="26" spans="1:7" x14ac:dyDescent="0.25">
      <c r="B26" s="4" t="s">
        <v>95</v>
      </c>
      <c r="C26" s="4" t="s">
        <v>85</v>
      </c>
      <c r="D26" s="6">
        <v>0</v>
      </c>
      <c r="E26" s="6">
        <v>-10.734631331165723</v>
      </c>
      <c r="F26" s="4" t="s">
        <v>36</v>
      </c>
    </row>
    <row r="27" spans="1:7" x14ac:dyDescent="0.25">
      <c r="B27" s="4" t="s">
        <v>96</v>
      </c>
      <c r="C27" s="4" t="s">
        <v>86</v>
      </c>
      <c r="D27" s="6">
        <v>0</v>
      </c>
      <c r="E27" s="6">
        <v>-2.974541723354299</v>
      </c>
      <c r="F27" s="4" t="s">
        <v>36</v>
      </c>
    </row>
    <row r="28" spans="1:7" ht="15.75" thickBot="1" x14ac:dyDescent="0.3">
      <c r="B28" s="3" t="s">
        <v>97</v>
      </c>
      <c r="C28" s="3" t="s">
        <v>87</v>
      </c>
      <c r="D28" s="5">
        <v>0</v>
      </c>
      <c r="E28" s="5">
        <v>2.9055115497662127</v>
      </c>
      <c r="F28" s="3" t="s">
        <v>36</v>
      </c>
    </row>
    <row r="31" spans="1:7" ht="15.75" thickBot="1" x14ac:dyDescent="0.3">
      <c r="A31" t="s">
        <v>14</v>
      </c>
    </row>
    <row r="32" spans="1:7" ht="15.75" thickBot="1" x14ac:dyDescent="0.3">
      <c r="B32" s="13" t="s">
        <v>24</v>
      </c>
      <c r="C32" s="13" t="s">
        <v>25</v>
      </c>
      <c r="D32" s="13" t="s">
        <v>30</v>
      </c>
      <c r="E32" s="13" t="s">
        <v>31</v>
      </c>
      <c r="F32" s="13" t="s">
        <v>32</v>
      </c>
      <c r="G32" s="13" t="s">
        <v>33</v>
      </c>
    </row>
    <row r="33" spans="2:7" ht="15.75" thickBot="1" x14ac:dyDescent="0.3">
      <c r="B33" s="3" t="s">
        <v>67</v>
      </c>
      <c r="C33" s="3" t="s">
        <v>45</v>
      </c>
      <c r="D33" s="5">
        <v>80.001189008534908</v>
      </c>
      <c r="E33" s="3" t="s">
        <v>155</v>
      </c>
      <c r="F33" s="3" t="s">
        <v>40</v>
      </c>
      <c r="G33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02"/>
  <sheetViews>
    <sheetView workbookViewId="0">
      <selection activeCell="B6" sqref="B6:B12"/>
    </sheetView>
  </sheetViews>
  <sheetFormatPr defaultRowHeight="15" x14ac:dyDescent="0.25"/>
  <cols>
    <col min="1" max="1" width="9.140625" style="7"/>
    <col min="2" max="2" width="12" style="7" bestFit="1" customWidth="1"/>
    <col min="3" max="16384" width="9.140625" style="7"/>
  </cols>
  <sheetData>
    <row r="1" spans="1:27" x14ac:dyDescent="0.25">
      <c r="A1" s="1" t="s">
        <v>76</v>
      </c>
      <c r="D1" s="12" t="str">
        <f t="array" ref="D1:F102">_xll.IVSOLVE(B15:B16,B2:B4,{0,1})</f>
        <v>t</v>
      </c>
      <c r="E1" s="12" t="str">
        <v>x</v>
      </c>
      <c r="F1" s="12" t="str">
        <v>y</v>
      </c>
      <c r="H1" s="8" t="s">
        <v>53</v>
      </c>
      <c r="I1" s="8" t="s">
        <v>54</v>
      </c>
      <c r="J1" s="7" t="s">
        <v>52</v>
      </c>
      <c r="L1" s="7" t="s">
        <v>45</v>
      </c>
      <c r="M1" s="7" t="s">
        <v>51</v>
      </c>
      <c r="N1" s="7" t="s">
        <v>55</v>
      </c>
      <c r="AA1" s="8"/>
    </row>
    <row r="2" spans="1:27" x14ac:dyDescent="0.25">
      <c r="A2" s="7" t="s">
        <v>3</v>
      </c>
      <c r="D2" s="12">
        <v>0</v>
      </c>
      <c r="E2" s="12">
        <v>0</v>
      </c>
      <c r="F2" s="12">
        <v>0</v>
      </c>
      <c r="H2" s="7">
        <f>_xll.DERIVXY($D$2:$D$102,$E$2:$E$102,D2,2)</f>
        <v>-0.40160137277166186</v>
      </c>
      <c r="I2" s="7">
        <f>_xll.DERIVXY($D$2:$D$102,$F$2:$F$102,D2,2)</f>
        <v>2.2066243624503068</v>
      </c>
      <c r="J2" s="7">
        <f t="shared" ref="J2:J33" si="0">H2^2+I2^2</f>
        <v>5.0304747395713063</v>
      </c>
      <c r="L2" s="7">
        <f t="shared" ref="L2:L33" si="1">(E2-0.4)^2+(F2-0.5)^2</f>
        <v>0.41000000000000003</v>
      </c>
      <c r="M2" s="7">
        <f t="shared" ref="M2:M33" si="2">(E2-0.8)^2+(F2-1.5)^2</f>
        <v>2.89</v>
      </c>
      <c r="N2" s="7">
        <f t="shared" ref="N2:N33" si="3">(E2-1)^2+(F2-0.8)^2</f>
        <v>1.6400000000000001</v>
      </c>
    </row>
    <row r="3" spans="1:27" x14ac:dyDescent="0.25">
      <c r="A3" s="7" t="s">
        <v>43</v>
      </c>
      <c r="B3" s="7">
        <v>0</v>
      </c>
      <c r="D3" s="12">
        <v>0.01</v>
      </c>
      <c r="E3" s="12">
        <v>-3.8483922196613021E-3</v>
      </c>
      <c r="F3" s="12">
        <v>2.2096180577680855E-2</v>
      </c>
      <c r="H3" s="7">
        <f>_xll.DERIVXY($D$2:$D$102,$E$2:$E$102,D3,2)</f>
        <v>-0.36786507780917438</v>
      </c>
      <c r="I3" s="7">
        <f>_xll.DERIVXY($D$2:$D$102,$F$2:$F$102,D3,2)</f>
        <v>2.2125494292174457</v>
      </c>
      <c r="J3" s="7">
        <f t="shared" si="0"/>
        <v>5.0306996922019946</v>
      </c>
      <c r="L3" s="7">
        <f t="shared" si="1"/>
        <v>0.39148558451684601</v>
      </c>
      <c r="M3" s="7">
        <f t="shared" si="2"/>
        <v>2.8303719371372131</v>
      </c>
      <c r="N3" s="7">
        <f t="shared" si="3"/>
        <v>1.6128459468338312</v>
      </c>
    </row>
    <row r="4" spans="1:27" x14ac:dyDescent="0.25">
      <c r="A4" s="7" t="s">
        <v>56</v>
      </c>
      <c r="B4" s="7">
        <v>0</v>
      </c>
      <c r="D4" s="12">
        <v>0.02</v>
      </c>
      <c r="E4" s="12">
        <v>-7.3530616891550023E-3</v>
      </c>
      <c r="F4" s="12">
        <v>4.424974210698053E-2</v>
      </c>
      <c r="H4" s="7">
        <f>_xll.DERIVXY($D$2:$D$102,$E$2:$E$102,D4,2)</f>
        <v>-0.33285682273814138</v>
      </c>
      <c r="I4" s="7">
        <f>_xll.DERIVXY($D$2:$D$102,$F$2:$F$102,D4,2)</f>
        <v>2.2181005527740716</v>
      </c>
      <c r="J4" s="7">
        <f t="shared" si="0"/>
        <v>5.0307637266599725</v>
      </c>
      <c r="L4" s="7">
        <f t="shared" si="1"/>
        <v>0.37364481443708231</v>
      </c>
      <c r="M4" s="7">
        <f t="shared" si="2"/>
        <v>2.7710277795744451</v>
      </c>
      <c r="N4" s="7">
        <f t="shared" si="3"/>
        <v>1.5859186431998804</v>
      </c>
    </row>
    <row r="5" spans="1:27" x14ac:dyDescent="0.25">
      <c r="A5" s="1" t="s">
        <v>75</v>
      </c>
      <c r="C5" s="10" t="s">
        <v>148</v>
      </c>
      <c r="D5" s="12">
        <v>0.03</v>
      </c>
      <c r="E5" s="12">
        <v>-1.0501306106684198E-2</v>
      </c>
      <c r="F5" s="12">
        <v>6.6456815838925432E-2</v>
      </c>
      <c r="H5" s="7">
        <f>_xll.DERIVXY($D$2:$D$102,$E$2:$E$102,D5,2)</f>
        <v>-0.29658179734512802</v>
      </c>
      <c r="I5" s="7">
        <f>_xll.DERIVXY($D$2:$D$102,$F$2:$F$102,D5,2)</f>
        <v>2.2232389380596382</v>
      </c>
      <c r="J5" s="7">
        <f t="shared" si="0"/>
        <v>5.0307521382210147</v>
      </c>
      <c r="L5" s="7">
        <f t="shared" si="1"/>
        <v>0.35647101484781707</v>
      </c>
      <c r="M5" s="7">
        <f t="shared" si="2"/>
        <v>2.711958428055314</v>
      </c>
      <c r="N5" s="7">
        <f t="shared" si="3"/>
        <v>1.5591984926724827</v>
      </c>
    </row>
    <row r="6" spans="1:27" x14ac:dyDescent="0.25">
      <c r="A6" s="7" t="s">
        <v>57</v>
      </c>
      <c r="B6" s="7">
        <v>2.2429187830905071</v>
      </c>
      <c r="C6" s="9">
        <v>1</v>
      </c>
      <c r="D6" s="12">
        <v>0.04</v>
      </c>
      <c r="E6" s="12">
        <v>-1.3280604905698856E-2</v>
      </c>
      <c r="F6" s="12">
        <v>8.8712810422087104E-2</v>
      </c>
      <c r="H6" s="7">
        <f>_xll.DERIVXY($D$2:$D$102,$E$2:$E$102,D6,2)</f>
        <v>-0.25907895284450178</v>
      </c>
      <c r="I6" s="7">
        <f>_xll.DERIVXY($D$2:$D$102,$F$2:$F$102,D6,2)</f>
        <v>2.2278641895193441</v>
      </c>
      <c r="J6" s="7">
        <f t="shared" si="0"/>
        <v>5.0305007507496873</v>
      </c>
      <c r="L6" s="7">
        <f t="shared" si="1"/>
        <v>0.33995801070211845</v>
      </c>
      <c r="M6" s="7">
        <f t="shared" si="2"/>
        <v>2.6531568737825033</v>
      </c>
      <c r="N6" s="7">
        <f t="shared" si="3"/>
        <v>1.5326670503357047</v>
      </c>
    </row>
    <row r="7" spans="1:27" x14ac:dyDescent="0.25">
      <c r="A7" s="8" t="s">
        <v>4</v>
      </c>
      <c r="B7" s="7">
        <v>1.7508144033242556</v>
      </c>
      <c r="C7" s="9">
        <v>1</v>
      </c>
      <c r="D7" s="12">
        <v>0.05</v>
      </c>
      <c r="E7" s="12">
        <v>-1.5678745339469932E-2</v>
      </c>
      <c r="F7" s="12">
        <v>0.11101246055773265</v>
      </c>
      <c r="H7" s="7">
        <f>_xll.DERIVXY($D$2:$D$102,$E$2:$E$102,D7,2)</f>
        <v>-0.22033416111258408</v>
      </c>
      <c r="I7" s="7">
        <f>_xll.DERIVXY($D$2:$D$102,$F$2:$F$102,D7,2)</f>
        <v>2.2319977195051441</v>
      </c>
      <c r="J7" s="7">
        <f t="shared" si="0"/>
        <v>5.0303609624293504</v>
      </c>
      <c r="L7" s="7">
        <f t="shared" si="1"/>
        <v>0.32410012516834541</v>
      </c>
      <c r="M7" s="7">
        <f t="shared" si="2"/>
        <v>2.5946182003244558</v>
      </c>
      <c r="N7" s="7">
        <f t="shared" si="3"/>
        <v>1.50630714324107</v>
      </c>
    </row>
    <row r="8" spans="1:27" x14ac:dyDescent="0.25">
      <c r="A8" s="8" t="s">
        <v>5</v>
      </c>
      <c r="B8" s="7">
        <v>-1.4989756461910415</v>
      </c>
      <c r="C8" s="9">
        <v>0</v>
      </c>
      <c r="D8" s="12">
        <v>6.0000000000000005E-2</v>
      </c>
      <c r="E8" s="12">
        <v>-1.768301693317828E-2</v>
      </c>
      <c r="F8" s="12">
        <v>0.13335129045006638</v>
      </c>
      <c r="H8" s="7">
        <f>_xll.DERIVXY($D$2:$D$102,$E$2:$E$102,D8,2)</f>
        <v>-0.18030801094898863</v>
      </c>
      <c r="I8" s="7">
        <f>_xll.DERIVXY($D$2:$D$102,$F$2:$F$102,D8,2)</f>
        <v>2.2356889408538585</v>
      </c>
      <c r="J8" s="7">
        <f t="shared" si="0"/>
        <v>5.0308160190686282</v>
      </c>
      <c r="L8" s="7">
        <f t="shared" si="1"/>
        <v>0.30889037884903331</v>
      </c>
      <c r="M8" s="7">
        <f t="shared" si="2"/>
        <v>2.536334211495443</v>
      </c>
      <c r="N8" s="7">
        <f t="shared" si="3"/>
        <v>1.4800992248988074</v>
      </c>
    </row>
    <row r="9" spans="1:27" x14ac:dyDescent="0.25">
      <c r="A9" s="8" t="s">
        <v>6</v>
      </c>
      <c r="B9" s="7">
        <v>-2.7269513024034295</v>
      </c>
      <c r="C9" s="9">
        <v>0</v>
      </c>
      <c r="D9" s="12">
        <v>7.0000000000000007E-2</v>
      </c>
      <c r="E9" s="12">
        <v>-1.92809873573812E-2</v>
      </c>
      <c r="F9" s="12">
        <v>0.15572396681720602</v>
      </c>
      <c r="H9" s="7">
        <f>_xll.DERIVXY($D$2:$D$102,$E$2:$E$102,D9,2)</f>
        <v>-0.13910640046484302</v>
      </c>
      <c r="I9" s="7">
        <f>_xll.DERIVXY($D$2:$D$102,$F$2:$F$102,D9,2)</f>
        <v>2.2386983949214434</v>
      </c>
      <c r="J9" s="7">
        <f t="shared" si="0"/>
        <v>5.0311210940741322</v>
      </c>
      <c r="L9" s="7">
        <f t="shared" si="1"/>
        <v>0.2943225333834607</v>
      </c>
      <c r="M9" s="7">
        <f t="shared" si="2"/>
        <v>2.4782993896349539</v>
      </c>
      <c r="N9" s="7">
        <f t="shared" si="3"/>
        <v>1.4540253381219945</v>
      </c>
    </row>
    <row r="10" spans="1:27" x14ac:dyDescent="0.25">
      <c r="A10" s="8" t="s">
        <v>7</v>
      </c>
      <c r="B10" s="8">
        <v>0.96882864326576412</v>
      </c>
      <c r="C10" s="9">
        <v>0</v>
      </c>
      <c r="D10" s="12">
        <v>0.08</v>
      </c>
      <c r="E10" s="12">
        <v>-2.0461460456461349E-2</v>
      </c>
      <c r="F10" s="12">
        <v>0.17812248925888174</v>
      </c>
      <c r="H10" s="7">
        <f>_xll.DERIVXY($D$2:$D$102,$E$2:$E$102,D10,2)</f>
        <v>-9.6799444176560168E-2</v>
      </c>
      <c r="I10" s="7">
        <f>_xll.DERIVXY($D$2:$D$102,$F$2:$F$102,D10,2)</f>
        <v>2.2408771221049792</v>
      </c>
      <c r="J10" s="7">
        <f t="shared" si="0"/>
        <v>5.0309004087663851</v>
      </c>
      <c r="L10" s="7">
        <f t="shared" si="1"/>
        <v>0.28039297165007915</v>
      </c>
      <c r="M10" s="7">
        <f t="shared" si="2"/>
        <v>2.4205171614974845</v>
      </c>
      <c r="N10" s="7">
        <f t="shared" si="3"/>
        <v>1.4280732306425035</v>
      </c>
    </row>
    <row r="11" spans="1:27" x14ac:dyDescent="0.25">
      <c r="A11" s="8" t="s">
        <v>48</v>
      </c>
      <c r="B11" s="8">
        <v>0.73047966002829812</v>
      </c>
      <c r="C11" s="9">
        <v>0</v>
      </c>
      <c r="D11" s="12">
        <v>0.09</v>
      </c>
      <c r="E11" s="12">
        <v>-2.1213240074801378E-2</v>
      </c>
      <c r="F11" s="12">
        <v>0.20053885737482377</v>
      </c>
      <c r="H11" s="7">
        <f>_xll.DERIVXY($D$2:$D$102,$E$2:$E$102,D11,2)</f>
        <v>-5.3371638054971707E-2</v>
      </c>
      <c r="I11" s="7">
        <f>_xll.DERIVXY($D$2:$D$102,$F$2:$F$102,D11,2)</f>
        <v>2.2422602839439723</v>
      </c>
      <c r="J11" s="7">
        <f t="shared" si="0"/>
        <v>5.030579712701174</v>
      </c>
      <c r="L11" s="7">
        <f t="shared" si="1"/>
        <v>0.2670975695566884</v>
      </c>
      <c r="M11" s="7">
        <f t="shared" si="2"/>
        <v>2.3629904468668821</v>
      </c>
      <c r="N11" s="7">
        <f t="shared" si="3"/>
        <v>1.4022301432215556</v>
      </c>
    </row>
    <row r="12" spans="1:27" x14ac:dyDescent="0.25">
      <c r="A12" s="8" t="s">
        <v>49</v>
      </c>
      <c r="B12" s="8">
        <v>2.7118102638893884</v>
      </c>
      <c r="C12" s="9">
        <v>0</v>
      </c>
      <c r="D12" s="12">
        <v>9.9999999999999992E-2</v>
      </c>
      <c r="E12" s="12">
        <v>-2.1525130056783952E-2</v>
      </c>
      <c r="F12" s="12">
        <v>0.2229650707647623</v>
      </c>
      <c r="H12" s="7">
        <f>_xll.DERIVXY($D$2:$D$102,$E$2:$E$102,D12,2)</f>
        <v>-8.8148837003365656E-3</v>
      </c>
      <c r="I12" s="7">
        <f>_xll.DERIVXY($D$2:$D$102,$F$2:$F$102,D12,2)</f>
        <v>2.2428561938833118</v>
      </c>
      <c r="J12" s="7">
        <f t="shared" si="0"/>
        <v>5.0304816086153856</v>
      </c>
      <c r="L12" s="7">
        <f t="shared" si="1"/>
        <v>0.25443178728576182</v>
      </c>
      <c r="M12" s="7">
        <f t="shared" si="2"/>
        <v>2.3057217498016644</v>
      </c>
      <c r="N12" s="7">
        <f t="shared" si="3"/>
        <v>1.3764829008950452</v>
      </c>
    </row>
    <row r="13" spans="1:27" x14ac:dyDescent="0.25">
      <c r="A13" s="8" t="s">
        <v>50</v>
      </c>
      <c r="B13" s="7">
        <f>c_0+c_1*t+c_2*t^2+c_3*t^3+c_4*t^4+c_5*t^5</f>
        <v>1.7508144033242556</v>
      </c>
      <c r="D13" s="12">
        <v>0.10999999999999999</v>
      </c>
      <c r="E13" s="12">
        <v>-2.1386367264708977E-2</v>
      </c>
      <c r="F13" s="12">
        <v>0.24539266862667158</v>
      </c>
      <c r="H13" s="7">
        <f>_xll.DERIVXY($D$2:$D$102,$E$2:$E$102,D13,2)</f>
        <v>3.6693015884037478E-2</v>
      </c>
      <c r="I13" s="7">
        <f>_xll.DERIVXY($D$2:$D$102,$F$2:$F$102,D13,2)</f>
        <v>2.2424583160771294</v>
      </c>
      <c r="J13" s="7">
        <f t="shared" si="0"/>
        <v>5.0299656767581418</v>
      </c>
      <c r="L13" s="7">
        <f t="shared" si="1"/>
        <v>0.24239136370559611</v>
      </c>
      <c r="M13" s="7">
        <f t="shared" si="2"/>
        <v>2.2487151202640199</v>
      </c>
      <c r="N13" s="7">
        <f t="shared" si="3"/>
        <v>1.350819403247244</v>
      </c>
    </row>
    <row r="14" spans="1:27" x14ac:dyDescent="0.25">
      <c r="A14" s="1" t="s">
        <v>77</v>
      </c>
      <c r="D14" s="12">
        <v>0.11999999999999998</v>
      </c>
      <c r="E14" s="12">
        <v>-2.0787191000749314E-2</v>
      </c>
      <c r="F14" s="12">
        <v>0.26781167907355186</v>
      </c>
      <c r="H14" s="7">
        <f>_xll.DERIVXY($D$2:$D$102,$E$2:$E$102,D14,2)</f>
        <v>8.3424536974581298E-2</v>
      </c>
      <c r="I14" s="7">
        <f>_xll.DERIVXY($D$2:$D$102,$F$2:$F$102,D14,2)</f>
        <v>2.241293034445035</v>
      </c>
      <c r="J14" s="7">
        <f t="shared" si="0"/>
        <v>5.0303541196212569</v>
      </c>
      <c r="L14" s="7">
        <f t="shared" si="1"/>
        <v>0.2309732764849444</v>
      </c>
      <c r="M14" s="7">
        <f t="shared" si="2"/>
        <v>2.1919796711384403</v>
      </c>
      <c r="N14" s="7">
        <f t="shared" si="3"/>
        <v>1.3252308982417125</v>
      </c>
    </row>
    <row r="15" spans="1:27" x14ac:dyDescent="0.25">
      <c r="A15" s="8" t="s">
        <v>44</v>
      </c>
      <c r="B15" s="7">
        <f>v*COS(theta)</f>
        <v>-0.40158868204274262</v>
      </c>
      <c r="D15" s="12">
        <v>0.12999999999999998</v>
      </c>
      <c r="E15" s="12">
        <v>-1.9714132119983012E-2</v>
      </c>
      <c r="F15" s="12">
        <v>0.29021555149620992</v>
      </c>
      <c r="H15" s="7">
        <f>_xll.DERIVXY($D$2:$D$102,$E$2:$E$102,D15,2)</f>
        <v>0.13127937963542993</v>
      </c>
      <c r="I15" s="7">
        <f>_xll.DERIVXY($D$2:$D$102,$F$2:$F$102,D15,2)</f>
        <v>2.2392344070042336</v>
      </c>
      <c r="J15" s="7">
        <f t="shared" si="0"/>
        <v>5.0314050050290646</v>
      </c>
      <c r="L15" s="7">
        <f t="shared" si="1"/>
        <v>0.22016946753526995</v>
      </c>
      <c r="M15" s="7">
        <f t="shared" si="2"/>
        <v>2.1355096702388368</v>
      </c>
      <c r="N15" s="7">
        <f t="shared" si="3"/>
        <v>1.2996970951815234</v>
      </c>
    </row>
    <row r="16" spans="1:27" x14ac:dyDescent="0.25">
      <c r="A16" s="8" t="s">
        <v>61</v>
      </c>
      <c r="B16" s="7">
        <f>v*SIN(theta)</f>
        <v>2.2066742392105305</v>
      </c>
      <c r="D16" s="12">
        <v>0.13999999999999999</v>
      </c>
      <c r="E16" s="12">
        <v>-1.8159252582222046E-2</v>
      </c>
      <c r="F16" s="12">
        <v>0.3125919518043182</v>
      </c>
      <c r="H16" s="7">
        <f>_xll.DERIVXY($D$2:$D$102,$E$2:$E$102,D16,2)</f>
        <v>0.17983947004187825</v>
      </c>
      <c r="I16" s="7">
        <f>_xll.DERIVXY($D$2:$D$102,$F$2:$F$102,D16,2)</f>
        <v>2.235851156767958</v>
      </c>
      <c r="J16" s="7">
        <f t="shared" si="0"/>
        <v>5.031372630205559</v>
      </c>
      <c r="L16" s="7">
        <f t="shared" si="1"/>
        <v>0.20997893704863757</v>
      </c>
      <c r="M16" s="7">
        <f t="shared" si="2"/>
        <v>2.0793224355057784</v>
      </c>
      <c r="N16" s="7">
        <f t="shared" si="3"/>
        <v>1.2742148690647133</v>
      </c>
    </row>
    <row r="17" spans="1:14" x14ac:dyDescent="0.25">
      <c r="A17" s="1" t="s">
        <v>13</v>
      </c>
      <c r="D17" s="12">
        <v>0.15</v>
      </c>
      <c r="E17" s="12">
        <v>-1.6114614347278376E-2</v>
      </c>
      <c r="F17" s="12">
        <v>0.33492854590754884</v>
      </c>
      <c r="H17" s="7">
        <f>_xll.DERIVXY($D$2:$D$102,$E$2:$E$102,D17,2)</f>
        <v>0.22921807200844521</v>
      </c>
      <c r="I17" s="7">
        <f>_xll.DERIVXY($D$2:$D$102,$F$2:$F$102,D17,2)</f>
        <v>2.2312592893255916</v>
      </c>
      <c r="J17" s="7">
        <f t="shared" si="0"/>
        <v>5.0310589407370125</v>
      </c>
      <c r="L17" s="7">
        <f t="shared" si="1"/>
        <v>0.20039995722958048</v>
      </c>
      <c r="M17" s="7">
        <f t="shared" si="2"/>
        <v>2.0234345568923056</v>
      </c>
      <c r="N17" s="7">
        <f t="shared" si="3"/>
        <v>1.2487803669017852</v>
      </c>
    </row>
    <row r="18" spans="1:14" x14ac:dyDescent="0.25">
      <c r="A18" s="7" t="s">
        <v>2</v>
      </c>
      <c r="B18" s="7">
        <f>_xll.QUADXY(D2:D102,J2:J102)</f>
        <v>5.0306862325414148</v>
      </c>
      <c r="D18" s="12">
        <v>0.16</v>
      </c>
      <c r="E18" s="12">
        <v>-1.3572279374963976E-2</v>
      </c>
      <c r="F18" s="12">
        <v>0.35721299971557413</v>
      </c>
      <c r="H18" s="7">
        <f>_xll.DERIVXY($D$2:$D$102,$E$2:$E$102,D18,2)</f>
        <v>0.27938020410175929</v>
      </c>
      <c r="I18" s="7">
        <f>_xll.DERIVXY($D$2:$D$102,$F$2:$F$102,D18,2)</f>
        <v>2.2254260593064492</v>
      </c>
      <c r="J18" s="7">
        <f t="shared" si="0"/>
        <v>5.0305744438841717</v>
      </c>
      <c r="L18" s="7">
        <f t="shared" si="1"/>
        <v>0.19143015771762792</v>
      </c>
      <c r="M18" s="7">
        <f t="shared" si="2"/>
        <v>1.9678619817864509</v>
      </c>
      <c r="N18" s="7">
        <f t="shared" si="3"/>
        <v>1.2233890931382401</v>
      </c>
    </row>
    <row r="19" spans="1:14" x14ac:dyDescent="0.25">
      <c r="A19" s="1" t="s">
        <v>78</v>
      </c>
      <c r="D19" s="12">
        <v>0.17</v>
      </c>
      <c r="E19" s="12">
        <v>-1.0524309625090808E-2</v>
      </c>
      <c r="F19" s="12">
        <v>0.3794329791380664</v>
      </c>
      <c r="H19" s="7">
        <f>_xll.DERIVXY($D$2:$D$102,$E$2:$E$102,D19,2)</f>
        <v>0.3303525282407872</v>
      </c>
      <c r="I19" s="7">
        <f>_xll.DERIVXY($D$2:$D$102,$F$2:$F$102,D19,2)</f>
        <v>2.2183664426038816</v>
      </c>
      <c r="J19" s="7">
        <f t="shared" si="0"/>
        <v>5.0302824665860806</v>
      </c>
      <c r="L19" s="7">
        <f t="shared" si="1"/>
        <v>0.18306661531267937</v>
      </c>
      <c r="M19" s="7">
        <f t="shared" si="2"/>
        <v>1.9126201047366194</v>
      </c>
      <c r="N19" s="7">
        <f t="shared" si="3"/>
        <v>1.1980359993799488</v>
      </c>
    </row>
    <row r="20" spans="1:14" x14ac:dyDescent="0.25">
      <c r="A20" s="7" t="s">
        <v>58</v>
      </c>
      <c r="B20" s="7">
        <f>MINA(L2:L102)</f>
        <v>0.12822163398798259</v>
      </c>
      <c r="D20" s="12">
        <v>0.18000000000000002</v>
      </c>
      <c r="E20" s="12">
        <v>-6.9627670574708457E-3</v>
      </c>
      <c r="F20" s="12">
        <v>0.40157615008469782</v>
      </c>
      <c r="H20" s="7">
        <f>_xll.DERIVXY($D$2:$D$102,$E$2:$E$102,D20,2)</f>
        <v>0.38206337818302982</v>
      </c>
      <c r="I20" s="7">
        <f>_xll.DERIVXY($D$2:$D$102,$F$2:$F$102,D20,2)</f>
        <v>2.2100532810150906</v>
      </c>
      <c r="J20" s="7">
        <f t="shared" si="0"/>
        <v>5.0303079298741959</v>
      </c>
      <c r="L20" s="7">
        <f t="shared" si="1"/>
        <v>0.17530594800322322</v>
      </c>
      <c r="M20" s="7">
        <f t="shared" si="2"/>
        <v>1.8577238614798044</v>
      </c>
      <c r="N20" s="7">
        <f t="shared" si="3"/>
        <v>1.1727155784213694</v>
      </c>
    </row>
    <row r="21" spans="1:14" x14ac:dyDescent="0.25">
      <c r="A21" s="7" t="s">
        <v>59</v>
      </c>
      <c r="B21" s="7">
        <f>MINA(M2:M102)</f>
        <v>9.9999603918164107E-2</v>
      </c>
      <c r="D21" s="12">
        <v>0.19000000000000003</v>
      </c>
      <c r="E21" s="12">
        <v>-2.8806838954559301E-3</v>
      </c>
      <c r="F21" s="12">
        <v>0.42362961537653365</v>
      </c>
      <c r="H21" s="7">
        <f>_xll.DERIVXY($D$2:$D$102,$E$2:$E$102,D21,2)</f>
        <v>0.43448167791755499</v>
      </c>
      <c r="I21" s="7">
        <f>_xll.DERIVXY($D$2:$D$102,$F$2:$F$102,D21,2)</f>
        <v>2.2004113048759306</v>
      </c>
      <c r="J21" s="7">
        <f t="shared" si="0"/>
        <v>5.0305842390718496</v>
      </c>
      <c r="L21" s="7">
        <f t="shared" si="1"/>
        <v>0.16814528110360649</v>
      </c>
      <c r="M21" s="7">
        <f t="shared" si="2"/>
        <v>1.8031905974669038</v>
      </c>
      <c r="N21" s="7">
        <f t="shared" si="3"/>
        <v>1.1474243325522337</v>
      </c>
    </row>
    <row r="22" spans="1:14" x14ac:dyDescent="0.25">
      <c r="A22" s="7" t="s">
        <v>60</v>
      </c>
      <c r="B22" s="7">
        <f>MINA(N2:N102)</f>
        <v>0.16709852597878735</v>
      </c>
      <c r="D22" s="12">
        <v>0.20000000000000004</v>
      </c>
      <c r="E22" s="12">
        <v>1.728854174217892E-3</v>
      </c>
      <c r="F22" s="12">
        <v>0.44557961704488036</v>
      </c>
      <c r="H22" s="7">
        <f>_xll.DERIVXY($D$2:$D$102,$E$2:$E$102,D22,2)</f>
        <v>0.48749627965336917</v>
      </c>
      <c r="I22" s="7">
        <f>_xll.DERIVXY($D$2:$D$102,$F$2:$F$102,D22,2)</f>
        <v>2.1893415875359072</v>
      </c>
      <c r="J22" s="7">
        <f t="shared" si="0"/>
        <v>5.0308692095901222</v>
      </c>
      <c r="L22" s="7">
        <f t="shared" si="1"/>
        <v>0.16158148367836331</v>
      </c>
      <c r="M22" s="7">
        <f t="shared" si="2"/>
        <v>1.7490391662492282</v>
      </c>
      <c r="N22" s="7">
        <f t="shared" si="3"/>
        <v>1.1221590884423738</v>
      </c>
    </row>
    <row r="23" spans="1:14" x14ac:dyDescent="0.25">
      <c r="D23" s="12">
        <v>0.21000000000000005</v>
      </c>
      <c r="E23" s="12">
        <v>6.8704835579557859E-3</v>
      </c>
      <c r="F23" s="12">
        <v>0.46741142105665878</v>
      </c>
      <c r="H23" s="7">
        <f>_xll.DERIVXY($D$2:$D$102,$E$2:$E$102,D23,2)</f>
        <v>0.54088343949248019</v>
      </c>
      <c r="I23" s="7">
        <f>_xll.DERIVXY($D$2:$D$102,$F$2:$F$102,D23,2)</f>
        <v>2.1767640490179523</v>
      </c>
      <c r="J23" s="7">
        <f t="shared" si="0"/>
        <v>5.0308566202142462</v>
      </c>
      <c r="L23" s="7">
        <f t="shared" si="1"/>
        <v>0.15561283217550193</v>
      </c>
      <c r="M23" s="7">
        <f t="shared" si="2"/>
        <v>1.6952936032158199</v>
      </c>
      <c r="N23" s="7">
        <f t="shared" si="3"/>
        <v>1.0969213992719598</v>
      </c>
    </row>
    <row r="24" spans="1:14" x14ac:dyDescent="0.25">
      <c r="A24" s="1"/>
      <c r="D24" s="12">
        <v>0.22000000000000006</v>
      </c>
      <c r="E24" s="12">
        <v>1.2547650451095901E-2</v>
      </c>
      <c r="F24" s="12">
        <v>0.48910981124759828</v>
      </c>
      <c r="H24" s="7">
        <f>_xll.DERIVXY($D$2:$D$102,$E$2:$E$102,D24,2)</f>
        <v>0.59460884544011039</v>
      </c>
      <c r="I24" s="7">
        <f>_xll.DERIVXY($D$2:$D$102,$F$2:$F$102,D24,2)</f>
        <v>2.1626604772076656</v>
      </c>
      <c r="J24" s="7">
        <f t="shared" si="0"/>
        <v>5.0306600187517097</v>
      </c>
      <c r="L24" s="7">
        <f t="shared" si="1"/>
        <v>0.15023791938202913</v>
      </c>
      <c r="M24" s="7">
        <f t="shared" si="2"/>
        <v>1.6419801765259563</v>
      </c>
      <c r="N24" s="7">
        <f t="shared" si="3"/>
        <v>1.0717148520921551</v>
      </c>
    </row>
    <row r="25" spans="1:14" x14ac:dyDescent="0.25">
      <c r="D25" s="12">
        <v>0.23000000000000007</v>
      </c>
      <c r="E25" s="12">
        <v>1.8763801048976389E-2</v>
      </c>
      <c r="F25" s="12">
        <v>0.51065957145342811</v>
      </c>
      <c r="H25" s="7">
        <f>_xll.DERIVXY($D$2:$D$102,$E$2:$E$102,D25,2)</f>
        <v>0.64867642605325526</v>
      </c>
      <c r="I25" s="7">
        <f>_xll.DERIVXY($D$2:$D$102,$F$2:$F$102,D25,2)</f>
        <v>2.1470391611821285</v>
      </c>
      <c r="J25" s="7">
        <f t="shared" si="0"/>
        <v>5.0305582653668823</v>
      </c>
      <c r="L25" s="7">
        <f t="shared" si="1"/>
        <v>0.1454546658541952</v>
      </c>
      <c r="M25" s="7">
        <f t="shared" si="2"/>
        <v>1.5891244821081578</v>
      </c>
      <c r="N25" s="7">
        <f t="shared" si="3"/>
        <v>1.0465423617233669</v>
      </c>
    </row>
    <row r="26" spans="1:14" x14ac:dyDescent="0.25">
      <c r="A26" s="8"/>
      <c r="D26" s="12">
        <v>0.24000000000000007</v>
      </c>
      <c r="E26" s="12">
        <v>2.5522158005383246E-2</v>
      </c>
      <c r="F26" s="12">
        <v>0.53204545319220842</v>
      </c>
      <c r="H26" s="7">
        <f>_xll.DERIVXY($D$2:$D$102,$E$2:$E$102,D26,2)</f>
        <v>0.70303771663306736</v>
      </c>
      <c r="I26" s="7">
        <f>_xll.DERIVXY($D$2:$D$102,$F$2:$F$102,D26,2)</f>
        <v>2.12987546144684</v>
      </c>
      <c r="J26" s="7">
        <f t="shared" si="0"/>
        <v>5.0306315122820271</v>
      </c>
      <c r="L26" s="7">
        <f t="shared" si="1"/>
        <v>0.14126056521523916</v>
      </c>
      <c r="M26" s="7">
        <f t="shared" si="2"/>
        <v>1.5367519324265158</v>
      </c>
      <c r="N26" s="7">
        <f t="shared" si="3"/>
        <v>1.0214067036934542</v>
      </c>
    </row>
    <row r="27" spans="1:14" x14ac:dyDescent="0.25">
      <c r="D27" s="12">
        <v>0.25000000000000006</v>
      </c>
      <c r="E27" s="12">
        <v>3.2825103295792253E-2</v>
      </c>
      <c r="F27" s="12">
        <v>0.55325178295006761</v>
      </c>
      <c r="H27" s="7">
        <f>_xll.DERIVXY($D$2:$D$102,$E$2:$E$102,D27,2)</f>
        <v>0.75756338145923785</v>
      </c>
      <c r="I27" s="7">
        <f>_xll.DERIVXY($D$2:$D$102,$F$2:$F$102,D27,2)</f>
        <v>2.1111224420224008</v>
      </c>
      <c r="J27" s="7">
        <f t="shared" si="0"/>
        <v>5.0307402421385801</v>
      </c>
      <c r="L27" s="7">
        <f t="shared" si="1"/>
        <v>0.13765315715710677</v>
      </c>
      <c r="M27" s="7">
        <f t="shared" si="2"/>
        <v>1.4848895086203378</v>
      </c>
      <c r="N27" s="7">
        <f t="shared" si="3"/>
        <v>0.99631196343211559</v>
      </c>
    </row>
    <row r="28" spans="1:14" x14ac:dyDescent="0.25">
      <c r="D28" s="12">
        <v>0.26000000000000006</v>
      </c>
      <c r="E28" s="12">
        <v>4.0673394452491858E-2</v>
      </c>
      <c r="F28" s="12">
        <v>0.57426251507409343</v>
      </c>
      <c r="H28" s="7">
        <f>_xll.DERIVXY($D$2:$D$102,$E$2:$E$102,D28,2)</f>
        <v>0.81207969166256744</v>
      </c>
      <c r="I28" s="7">
        <f>_xll.DERIVXY($D$2:$D$102,$F$2:$F$102,D28,2)</f>
        <v>2.0907533350290488</v>
      </c>
      <c r="J28" s="7">
        <f t="shared" si="0"/>
        <v>5.030722933545861</v>
      </c>
      <c r="L28" s="7">
        <f t="shared" si="1"/>
        <v>0.13463053059942448</v>
      </c>
      <c r="M28" s="7">
        <f t="shared" si="2"/>
        <v>1.4335667848892442</v>
      </c>
      <c r="N28" s="7">
        <f t="shared" si="3"/>
        <v>0.97126494821197829</v>
      </c>
    </row>
    <row r="29" spans="1:14" x14ac:dyDescent="0.25">
      <c r="A29" s="1"/>
      <c r="D29" s="12">
        <v>0.27000000000000007</v>
      </c>
      <c r="E29" s="12">
        <v>4.9066328123493916E-2</v>
      </c>
      <c r="F29" s="12">
        <v>0.5950614953338661</v>
      </c>
      <c r="H29" s="7">
        <f>_xll.DERIVXY($D$2:$D$102,$E$2:$E$102,D29,2)</f>
        <v>0.86648530020098635</v>
      </c>
      <c r="I29" s="7">
        <f>_xll.DERIVXY($D$2:$D$102,$F$2:$F$102,D29,2)</f>
        <v>2.0687779330009466</v>
      </c>
      <c r="J29" s="7">
        <f t="shared" si="0"/>
        <v>5.0306389115360624</v>
      </c>
      <c r="L29" s="7">
        <f t="shared" si="1"/>
        <v>0.13219112995183788</v>
      </c>
      <c r="M29" s="7">
        <f t="shared" si="2"/>
        <v>1.3828150767853107</v>
      </c>
      <c r="N29" s="7">
        <f t="shared" si="3"/>
        <v>0.94627463900332565</v>
      </c>
    </row>
    <row r="30" spans="1:14" x14ac:dyDescent="0.25">
      <c r="D30" s="12">
        <v>0.28000000000000008</v>
      </c>
      <c r="E30" s="12">
        <v>5.8002505528975831E-2</v>
      </c>
      <c r="F30" s="12">
        <v>0.61563276019473845</v>
      </c>
      <c r="H30" s="7">
        <f>_xll.DERIVXY($D$2:$D$102,$E$2:$E$102,D30,2)</f>
        <v>0.92071243047867157</v>
      </c>
      <c r="I30" s="7">
        <f>_xll.DERIVXY($D$2:$D$102,$F$2:$F$102,D30,2)</f>
        <v>2.0452084691606847</v>
      </c>
      <c r="J30" s="7">
        <f t="shared" si="0"/>
        <v>5.0305890619645339</v>
      </c>
      <c r="L30" s="7">
        <f t="shared" si="1"/>
        <v>0.1303332214547121</v>
      </c>
      <c r="M30" s="7">
        <f t="shared" si="2"/>
        <v>1.3326656966420547</v>
      </c>
      <c r="N30" s="7">
        <f t="shared" si="3"/>
        <v>0.92135055870309812</v>
      </c>
    </row>
    <row r="31" spans="1:14" x14ac:dyDescent="0.25">
      <c r="A31" s="8"/>
      <c r="D31" s="12">
        <v>0.29000000000000009</v>
      </c>
      <c r="E31" s="12">
        <v>6.7480505688241058E-2</v>
      </c>
      <c r="F31" s="12">
        <v>0.63596005270955447</v>
      </c>
      <c r="H31" s="7">
        <f>_xll.DERIVXY($D$2:$D$102,$E$2:$E$102,D31,2)</f>
        <v>0.97491824730846455</v>
      </c>
      <c r="I31" s="7">
        <f>_xll.DERIVXY($D$2:$D$102,$F$2:$F$102,D31,2)</f>
        <v>2.0199554030628049</v>
      </c>
      <c r="J31" s="7">
        <f t="shared" si="0"/>
        <v>5.0306854192976269</v>
      </c>
      <c r="L31" s="7">
        <f t="shared" si="1"/>
        <v>0.12905435003013274</v>
      </c>
      <c r="M31" s="7">
        <f t="shared" si="2"/>
        <v>1.2831498400604309</v>
      </c>
      <c r="N31" s="7">
        <f t="shared" si="3"/>
        <v>0.89650171157851077</v>
      </c>
    </row>
    <row r="32" spans="1:14" x14ac:dyDescent="0.25">
      <c r="A32" s="8"/>
      <c r="D32" s="12">
        <v>0.3000000000000001</v>
      </c>
      <c r="E32" s="12">
        <v>7.7499799420614995E-2</v>
      </c>
      <c r="F32" s="12">
        <v>0.65602647134219638</v>
      </c>
      <c r="H32" s="7">
        <f>_xll.DERIVXY($D$2:$D$102,$E$2:$E$102,D32,2)</f>
        <v>1.028802747779213</v>
      </c>
      <c r="I32" s="7">
        <f>_xll.DERIVXY($D$2:$D$102,$F$2:$F$102,D32,2)</f>
        <v>1.993083262825444</v>
      </c>
      <c r="J32" s="7">
        <f t="shared" si="0"/>
        <v>5.0308159863929767</v>
      </c>
      <c r="L32" s="7">
        <f t="shared" si="1"/>
        <v>0.1283506391332408</v>
      </c>
      <c r="M32" s="7">
        <f t="shared" si="2"/>
        <v>1.2342978569123559</v>
      </c>
      <c r="N32" s="7">
        <f t="shared" si="3"/>
        <v>0.87173499702318491</v>
      </c>
    </row>
    <row r="33" spans="4:14" x14ac:dyDescent="0.25">
      <c r="D33" s="12">
        <v>0.31000000000000011</v>
      </c>
      <c r="E33" s="12">
        <v>8.8054277250376511E-2</v>
      </c>
      <c r="F33" s="12">
        <v>0.67581666600808243</v>
      </c>
      <c r="H33" s="7">
        <f>_xll.DERIVXY($D$2:$D$102,$E$2:$E$102,D33,2)</f>
        <v>1.0820022302153154</v>
      </c>
      <c r="I33" s="7">
        <f>_xll.DERIVXY($D$2:$D$102,$F$2:$F$102,D33,2)</f>
        <v>1.9646955351937982</v>
      </c>
      <c r="J33" s="7">
        <f t="shared" si="0"/>
        <v>5.0307573722013617</v>
      </c>
      <c r="L33" s="7">
        <f t="shared" si="1"/>
        <v>0.12822163398798259</v>
      </c>
      <c r="M33" s="7">
        <f t="shared" si="2"/>
        <v>1.1861448801715166</v>
      </c>
      <c r="N33" s="7">
        <f t="shared" si="3"/>
        <v>0.84706650168268127</v>
      </c>
    </row>
    <row r="34" spans="4:14" x14ac:dyDescent="0.25">
      <c r="D34" s="12">
        <v>0.32000000000000012</v>
      </c>
      <c r="E34" s="12">
        <v>9.9137829701804403E-2</v>
      </c>
      <c r="F34" s="12">
        <v>0.69531528662263109</v>
      </c>
      <c r="H34" s="7">
        <f>_xll.DERIVXY($D$2:$D$102,$E$2:$E$102,D34,2)</f>
        <v>1.1345974157163434</v>
      </c>
      <c r="I34" s="7">
        <f>_xll.DERIVXY($D$2:$D$102,$F$2:$F$102,D34,2)</f>
        <v>1.9347791805298091</v>
      </c>
      <c r="J34" s="7">
        <f t="shared" ref="J34:J65" si="4">H34^2+I34^2</f>
        <v>5.0306817731618043</v>
      </c>
      <c r="L34" s="7">
        <f t="shared" ref="L34:L65" si="5">(E34-0.4)^2+(F34-0.5)^2</f>
        <v>0.12866610670502099</v>
      </c>
      <c r="M34" s="7">
        <f t="shared" ref="M34:M65" si="6">(E34-0.8)^2+(F34-1.5)^2</f>
        <v>1.1387252696983154</v>
      </c>
      <c r="N34" s="7">
        <f t="shared" ref="N34:N65" si="7">(E34-1)^2+(F34-0.8)^2</f>
        <v>0.82251153908927699</v>
      </c>
    </row>
    <row r="35" spans="4:14" x14ac:dyDescent="0.25">
      <c r="D35" s="12">
        <v>0.33000000000000013</v>
      </c>
      <c r="E35" s="12">
        <v>0.11074434729917752</v>
      </c>
      <c r="F35" s="12">
        <v>0.71450698310126037</v>
      </c>
      <c r="H35" s="7">
        <f>_xll.DERIVXY($D$2:$D$102,$E$2:$E$102,D35,2)</f>
        <v>1.1866291215596059</v>
      </c>
      <c r="I35" s="7">
        <f>_xll.DERIVXY($D$2:$D$102,$F$2:$F$102,D35,2)</f>
        <v>1.9032828706403142</v>
      </c>
      <c r="J35" s="7">
        <f t="shared" si="4"/>
        <v>5.0305743578061568</v>
      </c>
      <c r="L35" s="7">
        <f t="shared" si="5"/>
        <v>0.12968207841858326</v>
      </c>
      <c r="M35" s="7">
        <f t="shared" si="6"/>
        <v>1.0920726343767206</v>
      </c>
      <c r="N35" s="7">
        <f t="shared" si="7"/>
        <v>0.79808467179881404</v>
      </c>
    </row>
    <row r="36" spans="4:14" x14ac:dyDescent="0.25">
      <c r="D36" s="12">
        <v>0.34000000000000014</v>
      </c>
      <c r="E36" s="12">
        <v>0.12286772056677472</v>
      </c>
      <c r="F36" s="12">
        <v>0.73337640535938886</v>
      </c>
      <c r="H36" s="7">
        <f>_xll.DERIVXY($D$2:$D$102,$E$2:$E$102,D36,2)</f>
        <v>1.2378533575363215</v>
      </c>
      <c r="I36" s="7">
        <f>_xll.DERIVXY($D$2:$D$102,$F$2:$F$102,D36,2)</f>
        <v>1.8704249579362768</v>
      </c>
      <c r="J36" s="7">
        <f t="shared" si="4"/>
        <v>5.0307704580348673</v>
      </c>
      <c r="L36" s="7">
        <f t="shared" si="5"/>
        <v>0.13126684688232504</v>
      </c>
      <c r="M36" s="7">
        <f t="shared" si="6"/>
        <v>1.0462198597101275</v>
      </c>
      <c r="N36" s="7">
        <f t="shared" si="7"/>
        <v>0.77379973898656196</v>
      </c>
    </row>
    <row r="37" spans="4:14" x14ac:dyDescent="0.25">
      <c r="D37" s="12">
        <v>0.35000000000000014</v>
      </c>
      <c r="E37" s="12">
        <v>0.13549910082131658</v>
      </c>
      <c r="F37" s="12">
        <v>0.75191018988995739</v>
      </c>
      <c r="H37" s="7">
        <f>_xll.DERIVXY($D$2:$D$102,$E$2:$E$102,D37,2)</f>
        <v>1.2883835049368204</v>
      </c>
      <c r="I37" s="7">
        <f>_xll.DERIVXY($D$2:$D$102,$F$2:$F$102,D37,2)</f>
        <v>1.8359793342236848</v>
      </c>
      <c r="J37" s="7">
        <f t="shared" si="4"/>
        <v>5.0307521714897305</v>
      </c>
      <c r="L37" s="7">
        <f t="shared" si="5"/>
        <v>0.13341946943672645</v>
      </c>
      <c r="M37" s="7">
        <f t="shared" si="6"/>
        <v>1.0011998089997585</v>
      </c>
      <c r="N37" s="7">
        <f t="shared" si="7"/>
        <v>0.74967443451717219</v>
      </c>
    </row>
    <row r="38" spans="4:14" x14ac:dyDescent="0.25">
      <c r="D38" s="12">
        <v>0.36000000000000015</v>
      </c>
      <c r="E38" s="12">
        <v>0.14863262762781915</v>
      </c>
      <c r="F38" s="12">
        <v>0.77009095726108701</v>
      </c>
      <c r="H38" s="7">
        <f>_xll.DERIVXY($D$2:$D$102,$E$2:$E$102,D38,2)</f>
        <v>1.3380847410297187</v>
      </c>
      <c r="I38" s="7">
        <f>_xll.DERIVXY($D$2:$D$102,$F$2:$F$102,D38,2)</f>
        <v>1.800023275678357</v>
      </c>
      <c r="J38" s="7">
        <f t="shared" si="4"/>
        <v>5.0305545671604115</v>
      </c>
      <c r="L38" s="7">
        <f t="shared" si="5"/>
        <v>0.13613468108750498</v>
      </c>
      <c r="M38" s="7">
        <f t="shared" si="6"/>
        <v>0.95704666446307574</v>
      </c>
      <c r="N38" s="7">
        <f t="shared" si="7"/>
        <v>0.72572095357746969</v>
      </c>
    </row>
    <row r="39" spans="4:14" x14ac:dyDescent="0.25">
      <c r="D39" s="12">
        <v>0.37000000000000016</v>
      </c>
      <c r="E39" s="12">
        <v>0.162256525354734</v>
      </c>
      <c r="F39" s="12">
        <v>0.78790709853752317</v>
      </c>
      <c r="H39" s="7">
        <f>_xll.DERIVXY($D$2:$D$102,$E$2:$E$102,D39,2)</f>
        <v>1.386504890969531</v>
      </c>
      <c r="I39" s="7">
        <f>_xll.DERIVXY($D$2:$D$102,$F$2:$F$102,D39,2)</f>
        <v>1.7630001573326044</v>
      </c>
      <c r="J39" s="7">
        <f t="shared" si="4"/>
        <v>5.0305653674372195</v>
      </c>
      <c r="L39" s="7">
        <f t="shared" si="5"/>
        <v>0.13941245712469932</v>
      </c>
      <c r="M39" s="7">
        <f t="shared" si="6"/>
        <v>0.9137930397658659</v>
      </c>
      <c r="N39" s="7">
        <f t="shared" si="7"/>
        <v>0.7019603675765046</v>
      </c>
    </row>
    <row r="40" spans="4:14" x14ac:dyDescent="0.25">
      <c r="D40" s="12">
        <v>0.38000000000000017</v>
      </c>
      <c r="E40" s="12">
        <v>0.17635871886405238</v>
      </c>
      <c r="F40" s="12">
        <v>0.8053472901685339</v>
      </c>
      <c r="H40" s="7">
        <f>_xll.DERIVXY($D$2:$D$102,$E$2:$E$102,D40,2)</f>
        <v>1.4337230659621172</v>
      </c>
      <c r="I40" s="7">
        <f>_xll.DERIVXY($D$2:$D$102,$F$2:$F$102,D40,2)</f>
        <v>1.724875967225274</v>
      </c>
      <c r="J40" s="7">
        <f t="shared" si="4"/>
        <v>5.0307589321831383</v>
      </c>
      <c r="L40" s="7">
        <f t="shared" si="5"/>
        <v>0.1432523902413948</v>
      </c>
      <c r="M40" s="7">
        <f t="shared" si="6"/>
        <v>0.87147083481308507</v>
      </c>
      <c r="N40" s="7">
        <f t="shared" si="7"/>
        <v>0.67841355350341148</v>
      </c>
    </row>
    <row r="41" spans="4:14" x14ac:dyDescent="0.25">
      <c r="D41" s="12">
        <v>0.39000000000000018</v>
      </c>
      <c r="E41" s="12">
        <v>0.19092713301776548</v>
      </c>
      <c r="F41" s="12">
        <v>0.82240020860338703</v>
      </c>
      <c r="H41" s="7">
        <f>_xll.DERIVXY($D$2:$D$102,$E$2:$E$102,D41,2)</f>
        <v>1.4797851440914389</v>
      </c>
      <c r="I41" s="7">
        <f>_xll.DERIVXY($D$2:$D$102,$F$2:$F$102,D41,2)</f>
        <v>1.6854289935254936</v>
      </c>
      <c r="J41" s="7">
        <f t="shared" si="4"/>
        <v>5.0304349648900786</v>
      </c>
      <c r="L41" s="7">
        <f t="shared" si="5"/>
        <v>0.1476533582156786</v>
      </c>
      <c r="M41" s="7">
        <f t="shared" si="6"/>
        <v>0.83011123459469216</v>
      </c>
      <c r="N41" s="7">
        <f t="shared" si="7"/>
        <v>0.65510067343232781</v>
      </c>
    </row>
    <row r="42" spans="4:14" x14ac:dyDescent="0.25">
      <c r="D42" s="12">
        <v>0.40000000000000019</v>
      </c>
      <c r="E42" s="12">
        <v>0.20594969267786456</v>
      </c>
      <c r="F42" s="12">
        <v>0.83905453029135046</v>
      </c>
      <c r="H42" s="7">
        <f>_xll.DERIVXY($D$2:$D$102,$E$2:$E$102,D42,2)</f>
        <v>1.524428501815779</v>
      </c>
      <c r="I42" s="7">
        <f>_xll.DERIVXY($D$2:$D$102,$F$2:$F$102,D42,2)</f>
        <v>1.6455800955177442</v>
      </c>
      <c r="J42" s="7">
        <f t="shared" si="4"/>
        <v>5.0318161079124888</v>
      </c>
      <c r="L42" s="7">
        <f t="shared" si="5"/>
        <v>0.15261349628290349</v>
      </c>
      <c r="M42" s="7">
        <f t="shared" si="6"/>
        <v>0.789744681557911</v>
      </c>
      <c r="N42" s="7">
        <f t="shared" si="7"/>
        <v>0.63204114689465574</v>
      </c>
    </row>
    <row r="43" spans="4:14" x14ac:dyDescent="0.25">
      <c r="D43" s="12">
        <v>0.4100000000000002</v>
      </c>
      <c r="E43" s="12">
        <v>0.22141148996356441</v>
      </c>
      <c r="F43" s="12">
        <v>0.85530758932663042</v>
      </c>
      <c r="H43" s="7">
        <f>_xll.DERIVXY($D$2:$D$102,$E$2:$E$102,D43,2)</f>
        <v>1.5678079323851013</v>
      </c>
      <c r="I43" s="7">
        <f>_xll.DERIVXY($D$2:$D$102,$F$2:$F$102,D43,2)</f>
        <v>1.6044648413764726</v>
      </c>
      <c r="J43" s="7">
        <f t="shared" si="4"/>
        <v>5.0323291400628758</v>
      </c>
      <c r="L43" s="7">
        <f t="shared" si="5"/>
        <v>0.15813733895013551</v>
      </c>
      <c r="M43" s="7">
        <f t="shared" si="6"/>
        <v>0.7503929683260232</v>
      </c>
      <c r="N43" s="7">
        <f t="shared" si="7"/>
        <v>0.60925899739787992</v>
      </c>
    </row>
    <row r="44" spans="4:14" x14ac:dyDescent="0.25">
      <c r="D44" s="12">
        <v>0.42000000000000021</v>
      </c>
      <c r="E44" s="12">
        <v>0.23730194059653653</v>
      </c>
      <c r="F44" s="12">
        <v>0.87113749523371431</v>
      </c>
      <c r="H44" s="7">
        <f>_xll.DERIVXY($D$2:$D$102,$E$2:$E$102,D44,2)</f>
        <v>1.610014144245389</v>
      </c>
      <c r="I44" s="7">
        <f>_xll.DERIVXY($D$2:$D$102,$F$2:$F$102,D44,2)</f>
        <v>1.5614500216855163</v>
      </c>
      <c r="J44" s="7">
        <f t="shared" si="4"/>
        <v>5.0302717148919118</v>
      </c>
      <c r="L44" s="7">
        <f t="shared" si="5"/>
        <v>0.16421369890200824</v>
      </c>
      <c r="M44" s="7">
        <f t="shared" si="6"/>
        <v>0.71209715595735046</v>
      </c>
      <c r="N44" s="7">
        <f t="shared" si="7"/>
        <v>0.58676887304593583</v>
      </c>
    </row>
    <row r="45" spans="4:14" x14ac:dyDescent="0.25">
      <c r="D45" s="12">
        <v>0.43000000000000022</v>
      </c>
      <c r="E45" s="12">
        <v>0.25360624383850627</v>
      </c>
      <c r="F45" s="12">
        <v>0.88653582007990162</v>
      </c>
      <c r="H45" s="7">
        <f>_xll.DERIVXY($D$2:$D$102,$E$2:$E$102,D45,2)</f>
        <v>1.6505616531158935</v>
      </c>
      <c r="I45" s="7">
        <f>_xll.DERIVXY($D$2:$D$102,$F$2:$F$102,D45,2)</f>
        <v>1.5182042978628727</v>
      </c>
      <c r="J45" s="7">
        <f t="shared" si="4"/>
        <v>5.029298060785969</v>
      </c>
      <c r="L45" s="7">
        <f t="shared" si="5"/>
        <v>0.17084107204791296</v>
      </c>
      <c r="M45" s="7">
        <f t="shared" si="6"/>
        <v>0.67488443681730481</v>
      </c>
      <c r="N45" s="7">
        <f t="shared" si="7"/>
        <v>0.56459208739376443</v>
      </c>
    </row>
    <row r="46" spans="4:14" x14ac:dyDescent="0.25">
      <c r="D46" s="12">
        <v>0.44000000000000022</v>
      </c>
      <c r="E46" s="12">
        <v>0.27030751916288204</v>
      </c>
      <c r="F46" s="12">
        <v>0.90150120314595961</v>
      </c>
      <c r="H46" s="7">
        <f>_xll.DERIVXY($D$2:$D$102,$E$2:$E$102,D46,2)</f>
        <v>1.6894128131946724</v>
      </c>
      <c r="I46" s="7">
        <f>_xll.DERIVXY($D$2:$D$102,$F$2:$F$102,D46,2)</f>
        <v>1.4748451605365518</v>
      </c>
      <c r="J46" s="7">
        <f t="shared" si="4"/>
        <v>5.0292839009444243</v>
      </c>
      <c r="L46" s="7">
        <f t="shared" si="5"/>
        <v>0.17802335571333933</v>
      </c>
      <c r="M46" s="7">
        <f t="shared" si="6"/>
        <v>0.63877493409111452</v>
      </c>
      <c r="N46" s="7">
        <f t="shared" si="7"/>
        <v>0.54275361083030504</v>
      </c>
    </row>
    <row r="47" spans="4:14" x14ac:dyDescent="0.25">
      <c r="D47" s="12">
        <v>0.45000000000000023</v>
      </c>
      <c r="E47" s="12">
        <v>0.28738888604307233</v>
      </c>
      <c r="F47" s="12">
        <v>0.91603228371265555</v>
      </c>
      <c r="H47" s="7">
        <f>_xll.DERIVXY($D$2:$D$102,$E$2:$E$102,D47,2)</f>
        <v>1.7265797554752145</v>
      </c>
      <c r="I47" s="7">
        <f>_xll.DERIVXY($D$2:$D$102,$F$2:$F$102,D47,2)</f>
        <v>1.431354149817081</v>
      </c>
      <c r="J47" s="7">
        <f t="shared" si="4"/>
        <v>5.0298523542154303</v>
      </c>
      <c r="L47" s="7">
        <f t="shared" si="5"/>
        <v>0.18576412407778767</v>
      </c>
      <c r="M47" s="7">
        <f t="shared" si="6"/>
        <v>0.60378844781801866</v>
      </c>
      <c r="N47" s="7">
        <f t="shared" si="7"/>
        <v>0.52127809059850749</v>
      </c>
    </row>
    <row r="48" spans="4:14" x14ac:dyDescent="0.25">
      <c r="D48" s="12">
        <v>0.46000000000000024</v>
      </c>
      <c r="E48" s="12">
        <v>0.30483346395248573</v>
      </c>
      <c r="F48" s="12">
        <v>0.9301277010607566</v>
      </c>
      <c r="H48" s="7">
        <f>_xll.DERIVXY($D$2:$D$102,$E$2:$E$102,D48,2)</f>
        <v>1.7620516017855872</v>
      </c>
      <c r="I48" s="7">
        <f>_xll.DERIVXY($D$2:$D$102,$F$2:$F$102,D48,2)</f>
        <v>1.3876876146341854</v>
      </c>
      <c r="J48" s="7">
        <f t="shared" si="4"/>
        <v>5.0305027631642689</v>
      </c>
      <c r="L48" s="7">
        <f t="shared" si="5"/>
        <v>0.19406650880309442</v>
      </c>
      <c r="M48" s="7">
        <f t="shared" si="6"/>
        <v>0.56994433551959267</v>
      </c>
      <c r="N48" s="7">
        <f t="shared" si="7"/>
        <v>0.50018973142365764</v>
      </c>
    </row>
    <row r="49" spans="4:14" x14ac:dyDescent="0.25">
      <c r="D49" s="12">
        <v>0.47000000000000025</v>
      </c>
      <c r="E49" s="12">
        <v>0.32262437236453068</v>
      </c>
      <c r="F49" s="12">
        <v>0.94378609447103012</v>
      </c>
      <c r="H49" s="7">
        <f>_xll.DERIVXY($D$2:$D$102,$E$2:$E$102,D49,2)</f>
        <v>1.7958597338199418</v>
      </c>
      <c r="I49" s="7">
        <f>_xll.DERIVXY($D$2:$D$102,$F$2:$F$102,D49,2)</f>
        <v>1.3440386191585152</v>
      </c>
      <c r="J49" s="7">
        <f t="shared" si="4"/>
        <v>5.0315519933453601</v>
      </c>
      <c r="L49" s="7">
        <f t="shared" si="5"/>
        <v>0.20293308539783289</v>
      </c>
      <c r="M49" s="7">
        <f t="shared" si="6"/>
        <v>0.53726139856414812</v>
      </c>
      <c r="N49" s="7">
        <f t="shared" si="7"/>
        <v>0.479512181877778</v>
      </c>
    </row>
    <row r="50" spans="4:14" x14ac:dyDescent="0.25">
      <c r="D50" s="12">
        <v>0.48000000000000026</v>
      </c>
      <c r="E50" s="12">
        <v>0.34074473075261569</v>
      </c>
      <c r="F50" s="12">
        <v>0.95700610322424329</v>
      </c>
      <c r="H50" s="7">
        <f>_xll.DERIVXY($D$2:$D$102,$E$2:$E$102,D50,2)</f>
        <v>1.8278895029736149</v>
      </c>
      <c r="I50" s="7">
        <f>_xll.DERIVXY($D$2:$D$102,$F$2:$F$102,D50,2)</f>
        <v>1.2996785577777894</v>
      </c>
      <c r="J50" s="7">
        <f t="shared" si="4"/>
        <v>5.0303443886284835</v>
      </c>
      <c r="L50" s="7">
        <f t="shared" si="5"/>
        <v>0.21236576531778772</v>
      </c>
      <c r="M50" s="7">
        <f t="shared" si="6"/>
        <v>0.50575777426720869</v>
      </c>
      <c r="N50" s="7">
        <f t="shared" si="7"/>
        <v>0.45926842648010291</v>
      </c>
    </row>
    <row r="51" spans="4:14" x14ac:dyDescent="0.25">
      <c r="D51" s="12">
        <v>0.49000000000000027</v>
      </c>
      <c r="E51" s="12">
        <v>0.35917765859014927</v>
      </c>
      <c r="F51" s="12">
        <v>0.96978636660116324</v>
      </c>
      <c r="H51" s="7">
        <f>_xll.DERIVXY($D$2:$D$102,$E$2:$E$102,D51,2)</f>
        <v>1.8585681219711621</v>
      </c>
      <c r="I51" s="7">
        <f>_xll.DERIVXY($D$2:$D$102,$F$2:$F$102,D51,2)</f>
        <v>1.2573287887702189</v>
      </c>
      <c r="J51" s="7">
        <f t="shared" si="4"/>
        <v>5.0351511470777979</v>
      </c>
      <c r="L51" s="7">
        <f t="shared" si="5"/>
        <v>0.22236569380250498</v>
      </c>
      <c r="M51" s="7">
        <f t="shared" si="6"/>
        <v>0.47545083372805907</v>
      </c>
      <c r="N51" s="7">
        <f t="shared" si="7"/>
        <v>0.43948068353362785</v>
      </c>
    </row>
    <row r="52" spans="4:14" x14ac:dyDescent="0.25">
      <c r="D52" s="12">
        <v>0.50000000000000022</v>
      </c>
      <c r="E52" s="12">
        <v>0.37790986075225402</v>
      </c>
      <c r="F52" s="12">
        <v>0.98215198434731654</v>
      </c>
      <c r="H52" s="7">
        <f>_xll.DERIVXY($D$2:$D$102,$E$2:$E$102,D52,2)</f>
        <v>1.8873770090332687</v>
      </c>
      <c r="I52" s="7">
        <f>_xll.DERIVXY($D$2:$D$102,$F$2:$F$102,D52,2)</f>
        <v>1.214770624063306</v>
      </c>
      <c r="J52" s="7">
        <f t="shared" si="4"/>
        <v>5.0378596433145209</v>
      </c>
      <c r="L52" s="7">
        <f t="shared" si="5"/>
        <v>0.23295851026203976</v>
      </c>
      <c r="M52" s="7">
        <f t="shared" si="6"/>
        <v>0.44632665296560348</v>
      </c>
      <c r="N52" s="7">
        <f t="shared" si="7"/>
        <v>0.42017548675094507</v>
      </c>
    </row>
    <row r="53" spans="4:14" x14ac:dyDescent="0.25">
      <c r="D53" s="12">
        <v>0.51000000000000023</v>
      </c>
      <c r="E53" s="12">
        <v>0.39691744770772208</v>
      </c>
      <c r="F53" s="12">
        <v>0.99407356425228721</v>
      </c>
      <c r="H53" s="7">
        <f>_xll.DERIVXY($D$2:$D$102,$E$2:$E$102,D53,2)</f>
        <v>1.9138605771676338</v>
      </c>
      <c r="I53" s="7">
        <f>_xll.DERIVXY($D$2:$D$102,$F$2:$F$102,D53,2)</f>
        <v>1.1697480103138536</v>
      </c>
      <c r="J53" s="7">
        <f t="shared" si="4"/>
        <v>5.0311727164696478</v>
      </c>
      <c r="L53" s="7">
        <f t="shared" si="5"/>
        <v>0.2441181890215936</v>
      </c>
      <c r="M53" s="7">
        <f t="shared" si="6"/>
        <v>0.41843710235084158</v>
      </c>
      <c r="N53" s="7">
        <f t="shared" si="7"/>
        <v>0.40137311322095476</v>
      </c>
    </row>
    <row r="54" spans="4:14" x14ac:dyDescent="0.25">
      <c r="D54" s="12">
        <v>0.52000000000000024</v>
      </c>
      <c r="E54" s="12">
        <v>0.4161816058718435</v>
      </c>
      <c r="F54" s="12">
        <v>1.0055521355502435</v>
      </c>
      <c r="H54" s="7">
        <f>_xll.DERIVXY($D$2:$D$102,$E$2:$E$102,D54,2)</f>
        <v>1.9387042181730272</v>
      </c>
      <c r="I54" s="7">
        <f>_xll.DERIVXY($D$2:$D$102,$F$2:$F$102,D54,2)</f>
        <v>1.1262826955593708</v>
      </c>
      <c r="J54" s="7">
        <f t="shared" si="4"/>
        <v>5.0270867558783712</v>
      </c>
      <c r="L54" s="7">
        <f t="shared" si="5"/>
        <v>0.25584480612800342</v>
      </c>
      <c r="M54" s="7">
        <f t="shared" si="6"/>
        <v>0.3917952503300417</v>
      </c>
      <c r="N54" s="7">
        <f t="shared" si="7"/>
        <v>0.38309559775164514</v>
      </c>
    </row>
    <row r="55" spans="4:14" x14ac:dyDescent="0.25">
      <c r="D55" s="12">
        <v>0.53000000000000025</v>
      </c>
      <c r="E55" s="12">
        <v>0.43568616063040561</v>
      </c>
      <c r="F55" s="12">
        <v>1.0166052418054172</v>
      </c>
      <c r="H55" s="7">
        <f>_xll.DERIVXY($D$2:$D$102,$E$2:$E$102,D55,2)</f>
        <v>1.9619364269452886</v>
      </c>
      <c r="I55" s="7">
        <f>_xll.DERIVXY($D$2:$D$102,$F$2:$F$102,D55,2)</f>
        <v>1.0846244733875512</v>
      </c>
      <c r="J55" s="7">
        <f t="shared" si="4"/>
        <v>5.0256047916460682</v>
      </c>
      <c r="L55" s="7">
        <f t="shared" si="5"/>
        <v>0.2681544779213727</v>
      </c>
      <c r="M55" s="7">
        <f t="shared" si="6"/>
        <v>0.36639506580621384</v>
      </c>
      <c r="N55" s="7">
        <f t="shared" si="7"/>
        <v>0.36536794008163559</v>
      </c>
    </row>
    <row r="56" spans="4:14" x14ac:dyDescent="0.25">
      <c r="D56" s="12">
        <v>0.54000000000000026</v>
      </c>
      <c r="E56" s="12">
        <v>0.45541493736919531</v>
      </c>
      <c r="F56" s="12">
        <v>1.0272504265820399</v>
      </c>
      <c r="H56" s="7">
        <f>_xll.DERIVXY($D$2:$D$102,$E$2:$E$102,D56,2)</f>
        <v>1.9835495232513249</v>
      </c>
      <c r="I56" s="7">
        <f>_xll.DERIVXY($D$2:$D$102,$F$2:$F$102,D56,2)</f>
        <v>1.0447067204293439</v>
      </c>
      <c r="J56" s="7">
        <f t="shared" si="4"/>
        <v>5.0258808429007935</v>
      </c>
      <c r="L56" s="7">
        <f t="shared" si="5"/>
        <v>0.28106382761457488</v>
      </c>
      <c r="M56" s="7">
        <f t="shared" si="6"/>
        <v>0.34223102455513887</v>
      </c>
      <c r="N56" s="7">
        <f t="shared" si="7"/>
        <v>0.34821564682231654</v>
      </c>
    </row>
    <row r="57" spans="4:14" x14ac:dyDescent="0.25">
      <c r="D57" s="12">
        <v>0.55000000000000027</v>
      </c>
      <c r="E57" s="12">
        <v>0.47535176147399982</v>
      </c>
      <c r="F57" s="12">
        <v>1.0375052334443438</v>
      </c>
      <c r="H57" s="7">
        <f>_xll.DERIVXY($D$2:$D$102,$E$2:$E$102,D57,2)</f>
        <v>2.0035457331276718</v>
      </c>
      <c r="I57" s="7">
        <f>_xll.DERIVXY($D$2:$D$102,$F$2:$F$102,D57,2)</f>
        <v>1.0065461365731156</v>
      </c>
      <c r="J57" s="7">
        <f t="shared" si="4"/>
        <v>5.0273306297843652</v>
      </c>
      <c r="L57" s="7">
        <f t="shared" si="5"/>
        <v>0.29458976393729303</v>
      </c>
      <c r="M57" s="7">
        <f t="shared" si="6"/>
        <v>0.31929788786940572</v>
      </c>
      <c r="N57" s="7">
        <f t="shared" si="7"/>
        <v>0.33166451010188697</v>
      </c>
    </row>
    <row r="58" spans="4:14" x14ac:dyDescent="0.25">
      <c r="D58" s="12">
        <v>0.56000000000000028</v>
      </c>
      <c r="E58" s="12">
        <v>0.49548045833060617</v>
      </c>
      <c r="F58" s="12">
        <v>1.0473872059565599</v>
      </c>
      <c r="H58" s="7">
        <f>_xll.DERIVXY($D$2:$D$102,$E$2:$E$102,D58,2)</f>
        <v>2.0219238326612441</v>
      </c>
      <c r="I58" s="7">
        <f>_xll.DERIVXY($D$2:$D$102,$F$2:$F$102,D58,2)</f>
        <v>0.97014254563417746</v>
      </c>
      <c r="J58" s="7">
        <f t="shared" si="4"/>
        <v>5.0293525439330962</v>
      </c>
      <c r="L58" s="7">
        <f t="shared" si="5"/>
        <v>0.30874927116795187</v>
      </c>
      <c r="M58" s="7">
        <f t="shared" si="6"/>
        <v>0.29759049259034726</v>
      </c>
      <c r="N58" s="7">
        <f t="shared" si="7"/>
        <v>0.31574039759728861</v>
      </c>
    </row>
    <row r="59" spans="4:14" x14ac:dyDescent="0.25">
      <c r="D59" s="12">
        <v>0.57000000000000028</v>
      </c>
      <c r="E59" s="12">
        <v>0.51578485332480151</v>
      </c>
      <c r="F59" s="12">
        <v>1.0569138876829201</v>
      </c>
      <c r="H59" s="7">
        <f>_xll.DERIVXY($D$2:$D$102,$E$2:$E$102,D59,2)</f>
        <v>2.0386864914678515</v>
      </c>
      <c r="I59" s="7">
        <f>_xll.DERIVXY($D$2:$D$102,$F$2:$F$102,D59,2)</f>
        <v>0.9354799524630133</v>
      </c>
      <c r="J59" s="7">
        <f t="shared" si="4"/>
        <v>5.0313653519537</v>
      </c>
      <c r="L59" s="7">
        <f t="shared" si="5"/>
        <v>0.32355921055354991</v>
      </c>
      <c r="M59" s="7">
        <f t="shared" si="6"/>
        <v>0.27710355252786861</v>
      </c>
      <c r="N59" s="7">
        <f t="shared" si="7"/>
        <v>0.300469053954036</v>
      </c>
    </row>
    <row r="60" spans="4:14" x14ac:dyDescent="0.25">
      <c r="D60" s="12">
        <v>0.58000000000000029</v>
      </c>
      <c r="E60" s="12">
        <v>0.53624877184237285</v>
      </c>
      <c r="F60" s="12">
        <v>1.0661028221876563</v>
      </c>
      <c r="H60" s="7">
        <f>_xll.DERIVXY($D$2:$D$102,$E$2:$E$102,D60,2)</f>
        <v>2.053824254997342</v>
      </c>
      <c r="I60" s="7">
        <f>_xll.DERIVXY($D$2:$D$102,$F$2:$F$102,D60,2)</f>
        <v>0.90262251384265391</v>
      </c>
      <c r="J60" s="7">
        <f t="shared" si="4"/>
        <v>5.0329214729110188</v>
      </c>
      <c r="L60" s="7">
        <f t="shared" si="5"/>
        <v>0.33903613311738418</v>
      </c>
      <c r="M60" s="7">
        <f t="shared" si="6"/>
        <v>0.25783147126817335</v>
      </c>
      <c r="N60" s="7">
        <f t="shared" si="7"/>
        <v>0.28587591359394293</v>
      </c>
    </row>
    <row r="61" spans="4:14" x14ac:dyDescent="0.25">
      <c r="D61" s="12">
        <v>0.5900000000000003</v>
      </c>
      <c r="E61" s="12">
        <v>0.55685603926910732</v>
      </c>
      <c r="F61" s="12">
        <v>1.0749715530350001</v>
      </c>
      <c r="H61" s="7">
        <f>_xll.DERIVXY($D$2:$D$102,$E$2:$E$102,D61,2)</f>
        <v>2.0673722718345315</v>
      </c>
      <c r="I61" s="7">
        <f>_xll.DERIVXY($D$2:$D$102,$F$2:$F$102,D61,2)</f>
        <v>0.87132959779047037</v>
      </c>
      <c r="J61" s="7">
        <f t="shared" si="4"/>
        <v>5.0332433783359756</v>
      </c>
      <c r="L61" s="7">
        <f t="shared" si="5"/>
        <v>0.35519610385467171</v>
      </c>
      <c r="M61" s="7">
        <f t="shared" si="6"/>
        <v>0.23976816636938558</v>
      </c>
      <c r="N61" s="7">
        <f t="shared" si="7"/>
        <v>0.2719859249107428</v>
      </c>
    </row>
    <row r="62" spans="4:14" x14ac:dyDescent="0.25">
      <c r="D62" s="12">
        <v>0.60000000000000031</v>
      </c>
      <c r="E62" s="12">
        <v>0.57759048099079213</v>
      </c>
      <c r="F62" s="12">
        <v>1.0835376237891832</v>
      </c>
      <c r="H62" s="7">
        <f>_xll.DERIVXY($D$2:$D$102,$E$2:$E$102,D62,2)</f>
        <v>2.0791994021902944</v>
      </c>
      <c r="I62" s="7">
        <f>_xll.DERIVXY($D$2:$D$102,$F$2:$F$102,D62,2)</f>
        <v>0.84249957545352505</v>
      </c>
      <c r="J62" s="7">
        <f t="shared" si="4"/>
        <v>5.032875688707847</v>
      </c>
      <c r="L62" s="7">
        <f t="shared" si="5"/>
        <v>0.37205453731606714</v>
      </c>
      <c r="M62" s="7">
        <f t="shared" si="6"/>
        <v>0.22290690494506715</v>
      </c>
      <c r="N62" s="7">
        <f t="shared" si="7"/>
        <v>0.25882338585360665</v>
      </c>
    </row>
    <row r="63" spans="4:14" x14ac:dyDescent="0.25">
      <c r="D63" s="12">
        <v>0.61000000000000032</v>
      </c>
      <c r="E63" s="12">
        <v>0.59843465999971412</v>
      </c>
      <c r="F63" s="12">
        <v>1.0918333103238613</v>
      </c>
      <c r="H63" s="7">
        <f>_xll.DERIVXY($D$2:$D$102,$E$2:$E$102,D63,2)</f>
        <v>2.0894163385862843</v>
      </c>
      <c r="I63" s="7">
        <f>_xll.DERIVXY($D$2:$D$102,$F$2:$F$102,D63,2)</f>
        <v>0.81719928705377076</v>
      </c>
      <c r="J63" s="7">
        <f t="shared" si="4"/>
        <v>5.0334753107125056</v>
      </c>
      <c r="L63" s="7">
        <f t="shared" si="5"/>
        <v>0.38964298149810206</v>
      </c>
      <c r="M63" s="7">
        <f t="shared" si="6"/>
        <v>0.20722863285060816</v>
      </c>
      <c r="N63" s="7">
        <f t="shared" si="7"/>
        <v>0.24642140330412832</v>
      </c>
    </row>
    <row r="64" spans="4:14" x14ac:dyDescent="0.25">
      <c r="D64" s="12">
        <v>0.62000000000000033</v>
      </c>
      <c r="E64" s="12">
        <v>0.6193753794771395</v>
      </c>
      <c r="F64" s="12">
        <v>1.0998833572431794</v>
      </c>
      <c r="H64" s="7">
        <f>_xll.DERIVXY($D$2:$D$102,$E$2:$E$102,D64,2)</f>
        <v>2.0986047893687836</v>
      </c>
      <c r="I64" s="7">
        <f>_xll.DERIVXY($D$2:$D$102,$F$2:$F$102,D64,2)</f>
        <v>0.79242331253024312</v>
      </c>
      <c r="J64" s="7">
        <f t="shared" si="4"/>
        <v>5.0320767682029999</v>
      </c>
      <c r="L64" s="7">
        <f t="shared" si="5"/>
        <v>0.40798559941808699</v>
      </c>
      <c r="M64" s="7">
        <f t="shared" si="6"/>
        <v>0.19271858135001654</v>
      </c>
      <c r="N64" s="7">
        <f t="shared" si="7"/>
        <v>0.23480512969961193</v>
      </c>
    </row>
    <row r="65" spans="4:14" x14ac:dyDescent="0.25">
      <c r="D65" s="12">
        <v>0.63000000000000034</v>
      </c>
      <c r="E65" s="12">
        <v>0.64040284397131675</v>
      </c>
      <c r="F65" s="12">
        <v>1.1076875254437077</v>
      </c>
      <c r="H65" s="7">
        <f>_xll.DERIVXY($D$2:$D$102,$E$2:$E$102,D65,2)</f>
        <v>2.1066196954193686</v>
      </c>
      <c r="I65" s="7">
        <f>_xll.DERIVXY($D$2:$D$102,$F$2:$F$102,D65,2)</f>
        <v>0.76937199877912188</v>
      </c>
      <c r="J65" s="7">
        <f t="shared" si="4"/>
        <v>5.0297798136341738</v>
      </c>
      <c r="L65" s="7">
        <f t="shared" si="5"/>
        <v>0.42707765596939423</v>
      </c>
      <c r="M65" s="7">
        <f t="shared" si="6"/>
        <v>0.17938032990492536</v>
      </c>
      <c r="N65" s="7">
        <f t="shared" si="7"/>
        <v>0.22398172793758944</v>
      </c>
    </row>
    <row r="66" spans="4:14" x14ac:dyDescent="0.25">
      <c r="D66" s="12">
        <v>0.64000000000000035</v>
      </c>
      <c r="E66" s="12">
        <v>0.66150279488083907</v>
      </c>
      <c r="F66" s="12">
        <v>1.1152864175738599</v>
      </c>
      <c r="H66" s="7">
        <f>_xll.DERIVXY($D$2:$D$102,$E$2:$E$102,D66,2)</f>
        <v>2.113141050063553</v>
      </c>
      <c r="I66" s="7">
        <f>_xll.DERIVXY($D$2:$D$102,$F$2:$F$102,D66,2)</f>
        <v>0.75100679155746186</v>
      </c>
      <c r="J66" s="7">
        <f t="shared" ref="J66:J97" si="8">H66^2+I66^2</f>
        <v>5.0293762984291277</v>
      </c>
      <c r="L66" s="7">
        <f t="shared" ref="L66:L102" si="9">(E66-0.4)^2+(F66-0.5)^2</f>
        <v>0.44696108738136453</v>
      </c>
      <c r="M66" s="7">
        <f t="shared" ref="M66:M102" si="10">(E66-0.8)^2+(F66-1.5)^2</f>
        <v>0.16718601632897342</v>
      </c>
      <c r="N66" s="7">
        <f t="shared" ref="N66:N102" si="11">(E66-1)^2+(F66-0.8)^2</f>
        <v>0.21398588298004165</v>
      </c>
    </row>
    <row r="67" spans="4:14" x14ac:dyDescent="0.25">
      <c r="D67" s="12">
        <v>0.65000000000000036</v>
      </c>
      <c r="E67" s="12">
        <v>0.68266097360429989</v>
      </c>
      <c r="F67" s="12">
        <v>1.1227206362820488</v>
      </c>
      <c r="H67" s="7">
        <f>_xll.DERIVXY($D$2:$D$102,$E$2:$E$102,D67,2)</f>
        <v>2.1182549942213562</v>
      </c>
      <c r="I67" s="7">
        <f>_xll.DERIVXY($D$2:$D$102,$F$2:$F$102,D67,2)</f>
        <v>0.73653408649331165</v>
      </c>
      <c r="J67" s="7">
        <f t="shared" si="8"/>
        <v>5.0294866811102548</v>
      </c>
      <c r="L67" s="7">
        <f t="shared" si="9"/>
        <v>0.46767821685045041</v>
      </c>
      <c r="M67" s="7">
        <f t="shared" si="10"/>
        <v>0.15610816540291297</v>
      </c>
      <c r="N67" s="7">
        <f t="shared" si="11"/>
        <v>0.20485266675606123</v>
      </c>
    </row>
    <row r="68" spans="4:14" x14ac:dyDescent="0.25">
      <c r="D68" s="12">
        <v>0.66000000000000036</v>
      </c>
      <c r="E68" s="12">
        <v>0.70386312154029251</v>
      </c>
      <c r="F68" s="12">
        <v>1.1300307842166877</v>
      </c>
      <c r="H68" s="7">
        <f>_xll.DERIVXY($D$2:$D$102,$E$2:$E$102,D68,2)</f>
        <v>2.1219369708870541</v>
      </c>
      <c r="I68" s="7">
        <f>_xll.DERIVXY($D$2:$D$102,$F$2:$F$102,D68,2)</f>
        <v>0.72616685531762193</v>
      </c>
      <c r="J68" s="7">
        <f t="shared" si="8"/>
        <v>5.0299348101792107</v>
      </c>
      <c r="L68" s="7">
        <f t="shared" si="9"/>
        <v>0.48927158569290502</v>
      </c>
      <c r="M68" s="7">
        <f t="shared" si="10"/>
        <v>0.1461195200272957</v>
      </c>
      <c r="N68" s="7">
        <f t="shared" si="11"/>
        <v>0.19661736931454138</v>
      </c>
    </row>
    <row r="69" spans="4:14" x14ac:dyDescent="0.25">
      <c r="D69" s="12">
        <v>0.67000000000000037</v>
      </c>
      <c r="E69" s="12">
        <v>0.72509498008740991</v>
      </c>
      <c r="F69" s="12">
        <v>1.1372574640261897</v>
      </c>
      <c r="H69" s="7">
        <f>_xll.DERIVXY($D$2:$D$102,$E$2:$E$102,D69,2)</f>
        <v>2.1241990671634441</v>
      </c>
      <c r="I69" s="7">
        <f>_xll.DERIVXY($D$2:$D$102,$F$2:$F$102,D69,2)</f>
        <v>0.71984681547854135</v>
      </c>
      <c r="J69" s="7">
        <f t="shared" si="8"/>
        <v>5.0304011146926433</v>
      </c>
      <c r="L69" s="7">
        <f t="shared" si="9"/>
        <v>0.51178382153512381</v>
      </c>
      <c r="M69" s="7">
        <f t="shared" si="10"/>
        <v>0.13719290941281662</v>
      </c>
      <c r="N69" s="7">
        <f t="shared" si="11"/>
        <v>0.18931536701451812</v>
      </c>
    </row>
    <row r="70" spans="4:14" x14ac:dyDescent="0.25">
      <c r="D70" s="12">
        <v>0.68000000000000038</v>
      </c>
      <c r="E70" s="12">
        <v>0.74634229064424551</v>
      </c>
      <c r="F70" s="12">
        <v>1.1444412783589681</v>
      </c>
      <c r="H70" s="7">
        <f>_xll.DERIVXY($D$2:$D$102,$E$2:$E$102,D70,2)</f>
        <v>2.1250174916450799</v>
      </c>
      <c r="I70" s="7">
        <f>_xll.DERIVXY($D$2:$D$102,$F$2:$F$102,D70,2)</f>
        <v>0.7175941254522582</v>
      </c>
      <c r="J70" s="7">
        <f t="shared" si="8"/>
        <v>5.030640668681138</v>
      </c>
      <c r="L70" s="7">
        <f t="shared" si="9"/>
        <v>0.53525754354164412</v>
      </c>
      <c r="M70" s="7">
        <f t="shared" si="10"/>
        <v>0.12930115430831141</v>
      </c>
      <c r="N70" s="7">
        <f t="shared" si="11"/>
        <v>0.18298202775316857</v>
      </c>
    </row>
    <row r="71" spans="4:14" x14ac:dyDescent="0.25">
      <c r="D71" s="12">
        <v>0.69000000000000039</v>
      </c>
      <c r="E71" s="12">
        <v>0.7675907946093925</v>
      </c>
      <c r="F71" s="12">
        <v>1.1516228298634363</v>
      </c>
      <c r="H71" s="7">
        <f>_xll.DERIVXY($D$2:$D$102,$E$2:$E$102,D71,2)</f>
        <v>2.1244753228509419</v>
      </c>
      <c r="I71" s="7">
        <f>_xll.DERIVXY($D$2:$D$102,$F$2:$F$102,D71,2)</f>
        <v>0.71938643388641466</v>
      </c>
      <c r="J71" s="7">
        <f t="shared" si="8"/>
        <v>5.0309122386624265</v>
      </c>
      <c r="L71" s="7">
        <f t="shared" si="9"/>
        <v>0.55973530468079746</v>
      </c>
      <c r="M71" s="7">
        <f t="shared" si="10"/>
        <v>0.12241700926641082</v>
      </c>
      <c r="N71" s="7">
        <f t="shared" si="11"/>
        <v>0.17765265323146465</v>
      </c>
    </row>
    <row r="72" spans="4:14" x14ac:dyDescent="0.25">
      <c r="D72" s="12">
        <v>0.7000000000000004</v>
      </c>
      <c r="E72" s="12">
        <v>0.78882623338144398</v>
      </c>
      <c r="F72" s="12">
        <v>1.1588427211880072</v>
      </c>
      <c r="H72" s="7">
        <f>_xll.DERIVXY($D$2:$D$102,$E$2:$E$102,D72,2)</f>
        <v>2.1222640381107034</v>
      </c>
      <c r="I72" s="7">
        <f>_xll.DERIVXY($D$2:$D$102,$F$2:$F$102,D72,2)</f>
        <v>0.72529298771387629</v>
      </c>
      <c r="J72" s="7">
        <f t="shared" si="8"/>
        <v>5.0300545654848712</v>
      </c>
      <c r="L72" s="7">
        <f t="shared" si="9"/>
        <v>0.5852595710280194</v>
      </c>
      <c r="M72" s="7">
        <f t="shared" si="10"/>
        <v>0.11651314194684972</v>
      </c>
      <c r="N72" s="7">
        <f t="shared" si="11"/>
        <v>0.17336245825748225</v>
      </c>
    </row>
    <row r="73" spans="4:14" x14ac:dyDescent="0.25">
      <c r="D73" s="12">
        <v>0.71000000000000041</v>
      </c>
      <c r="E73" s="12">
        <v>0.81003434835899346</v>
      </c>
      <c r="F73" s="12">
        <v>1.1661415549810943</v>
      </c>
      <c r="H73" s="7">
        <f>_xll.DERIVXY($D$2:$D$102,$E$2:$E$102,D73,2)</f>
        <v>2.1195346495865612</v>
      </c>
      <c r="I73" s="7">
        <f>_xll.DERIVXY($D$2:$D$102,$F$2:$F$102,D73,2)</f>
        <v>0.73505915055546089</v>
      </c>
      <c r="J73" s="7">
        <f t="shared" si="8"/>
        <v>5.0327390856133425</v>
      </c>
      <c r="L73" s="7">
        <f t="shared" si="9"/>
        <v>0.61187273810681464</v>
      </c>
      <c r="M73" s="7">
        <f t="shared" si="10"/>
        <v>0.11156214945743131</v>
      </c>
      <c r="N73" s="7">
        <f t="shared" si="11"/>
        <v>0.17014658708736591</v>
      </c>
    </row>
    <row r="74" spans="4:14" x14ac:dyDescent="0.25">
      <c r="D74" s="12">
        <v>0.72000000000000042</v>
      </c>
      <c r="E74" s="12">
        <v>0.83120088094063393</v>
      </c>
      <c r="F74" s="12">
        <v>1.1735599338911105</v>
      </c>
      <c r="H74" s="7">
        <f>_xll.DERIVXY($D$2:$D$102,$E$2:$E$102,D74,2)</f>
        <v>2.1119916313000235</v>
      </c>
      <c r="I74" s="7">
        <f>_xll.DERIVXY($D$2:$D$102,$F$2:$F$102,D74,2)</f>
        <v>0.74963422099526489</v>
      </c>
      <c r="J74" s="7">
        <f t="shared" si="8"/>
        <v>5.0224601159685118</v>
      </c>
      <c r="L74" s="7">
        <f t="shared" si="9"/>
        <v>0.6396171842673759</v>
      </c>
      <c r="M74" s="7">
        <f t="shared" si="10"/>
        <v>0.10753661173264779</v>
      </c>
      <c r="N74" s="7">
        <f t="shared" si="11"/>
        <v>0.16804016680394881</v>
      </c>
    </row>
    <row r="75" spans="4:14" x14ac:dyDescent="0.25">
      <c r="D75" s="12">
        <v>0.73000000000000043</v>
      </c>
      <c r="E75" s="12">
        <v>0.85227500400499123</v>
      </c>
      <c r="F75" s="12">
        <v>1.181150694000499</v>
      </c>
      <c r="H75" s="7">
        <f>_xll.DERIVXY($D$2:$D$102,$E$2:$E$102,D75,2)</f>
        <v>2.1046955190126431</v>
      </c>
      <c r="I75" s="7">
        <f>_xll.DERIVXY($D$2:$D$102,$F$2:$F$102,D75,2)</f>
        <v>0.76914567128482036</v>
      </c>
      <c r="J75" s="7">
        <f t="shared" si="8"/>
        <v>5.0213282914080759</v>
      </c>
      <c r="L75" s="7">
        <f t="shared" si="9"/>
        <v>0.66851894718507621</v>
      </c>
      <c r="M75" s="7">
        <f t="shared" si="10"/>
        <v>0.10439755598008528</v>
      </c>
      <c r="N75" s="7">
        <f t="shared" si="11"/>
        <v>0.16709852597878735</v>
      </c>
    </row>
    <row r="76" spans="4:14" x14ac:dyDescent="0.25">
      <c r="D76" s="12">
        <v>0.74000000000000044</v>
      </c>
      <c r="E76" s="12">
        <v>0.87330079605469946</v>
      </c>
      <c r="F76" s="12">
        <v>1.1889589775237219</v>
      </c>
      <c r="H76" s="7">
        <f>_xll.DERIVXY($D$2:$D$102,$E$2:$E$102,D76,2)</f>
        <v>2.0992008268690281</v>
      </c>
      <c r="I76" s="7">
        <f>_xll.DERIVXY($D$2:$D$102,$F$2:$F$102,D76,2)</f>
        <v>0.79349618364890007</v>
      </c>
      <c r="J76" s="7">
        <f t="shared" si="8"/>
        <v>5.0362803049929799</v>
      </c>
      <c r="L76" s="7">
        <f t="shared" si="9"/>
        <v>0.69867811625654452</v>
      </c>
      <c r="M76" s="7">
        <f t="shared" si="10"/>
        <v>0.10211952436534115</v>
      </c>
      <c r="N76" s="7">
        <f t="shared" si="11"/>
        <v>0.16734177447667203</v>
      </c>
    </row>
    <row r="77" spans="4:14" x14ac:dyDescent="0.25">
      <c r="D77" s="12">
        <v>0.75000000000000044</v>
      </c>
      <c r="E77" s="12">
        <v>0.89424147045156033</v>
      </c>
      <c r="F77" s="12">
        <v>1.1970394667599893</v>
      </c>
      <c r="H77" s="7">
        <f>_xll.DERIVXY($D$2:$D$102,$E$2:$E$102,D77,2)</f>
        <v>2.0884411074820179</v>
      </c>
      <c r="I77" s="7">
        <f>_xll.DERIVXY($D$2:$D$102,$F$2:$F$102,D77,2)</f>
        <v>0.82350142196673182</v>
      </c>
      <c r="J77" s="7">
        <f t="shared" si="8"/>
        <v>5.0397408514019473</v>
      </c>
      <c r="L77" s="7">
        <f t="shared" si="9"/>
        <v>0.73013864933517081</v>
      </c>
      <c r="M77" s="7">
        <f t="shared" si="10"/>
        <v>0.10066653945394394</v>
      </c>
      <c r="N77" s="7">
        <f t="shared" si="11"/>
        <v>0.16882520473730478</v>
      </c>
    </row>
    <row r="78" spans="4:14" x14ac:dyDescent="0.25">
      <c r="D78" s="12">
        <v>0.76000000000000045</v>
      </c>
      <c r="E78" s="12">
        <v>0.91505771927600443</v>
      </c>
      <c r="F78" s="12">
        <v>1.205447245551551</v>
      </c>
      <c r="H78" s="7">
        <f>_xll.DERIVXY($D$2:$D$102,$E$2:$E$102,D78,2)</f>
        <v>2.074111709594388</v>
      </c>
      <c r="I78" s="7">
        <f>_xll.DERIVXY($D$2:$D$102,$F$2:$F$102,D78,2)</f>
        <v>0.8589785368328432</v>
      </c>
      <c r="J78" s="7">
        <f t="shared" si="8"/>
        <v>5.0397835106160471</v>
      </c>
      <c r="L78" s="7">
        <f t="shared" si="9"/>
        <v>0.76294027044206969</v>
      </c>
      <c r="M78" s="7">
        <f t="shared" si="10"/>
        <v>9.9999603918164107E-2</v>
      </c>
      <c r="N78" s="7">
        <f t="shared" si="11"/>
        <v>0.17160265997993374</v>
      </c>
    </row>
    <row r="79" spans="4:14" x14ac:dyDescent="0.25">
      <c r="D79" s="12">
        <v>0.77000000000000046</v>
      </c>
      <c r="E79" s="12">
        <v>0.93571023460846237</v>
      </c>
      <c r="F79" s="12">
        <v>1.214237397740658</v>
      </c>
      <c r="H79" s="7">
        <f>_xll.DERIVXY($D$2:$D$102,$E$2:$E$102,D79,2)</f>
        <v>2.0557413012110262</v>
      </c>
      <c r="I79" s="7">
        <f>_xll.DERIVXY($D$2:$D$102,$F$2:$F$102,D79,2)</f>
        <v>0.89996372490242982</v>
      </c>
      <c r="J79" s="7">
        <f t="shared" si="8"/>
        <v>5.0360070036450599</v>
      </c>
      <c r="L79" s="7">
        <f t="shared" si="9"/>
        <v>0.7971205157956005</v>
      </c>
      <c r="M79" s="7">
        <f t="shared" si="10"/>
        <v>0.10007753262751479</v>
      </c>
      <c r="N79" s="7">
        <f t="shared" si="11"/>
        <v>0.17572579562105098</v>
      </c>
    </row>
    <row r="80" spans="4:14" x14ac:dyDescent="0.25">
      <c r="D80" s="12">
        <v>0.78000000000000047</v>
      </c>
      <c r="E80" s="12">
        <v>0.95615970852936438</v>
      </c>
      <c r="F80" s="12">
        <v>1.2234650071695599</v>
      </c>
      <c r="H80" s="7">
        <f>_xll.DERIVXY($D$2:$D$102,$E$2:$E$102,D80,2)</f>
        <v>2.0335198615695251</v>
      </c>
      <c r="I80" s="7">
        <f>_xll.DERIVXY($D$2:$D$102,$F$2:$F$102,D80,2)</f>
        <v>0.9464950489601045</v>
      </c>
      <c r="J80" s="7">
        <f t="shared" si="8"/>
        <v>5.0310559051037309</v>
      </c>
      <c r="L80" s="7">
        <f t="shared" si="9"/>
        <v>0.83271523799031888</v>
      </c>
      <c r="M80" s="7">
        <f t="shared" si="10"/>
        <v>0.10085745682770761</v>
      </c>
      <c r="N80" s="7">
        <f t="shared" si="11"/>
        <v>0.18124458345334563</v>
      </c>
    </row>
    <row r="81" spans="4:14" x14ac:dyDescent="0.25">
      <c r="D81" s="12">
        <v>0.79000000000000048</v>
      </c>
      <c r="E81" s="12">
        <v>0.9763668331191413</v>
      </c>
      <c r="F81" s="12">
        <v>1.2331851576805073</v>
      </c>
      <c r="H81" s="7">
        <f>_xll.DERIVXY($D$2:$D$102,$E$2:$E$102,D81,2)</f>
        <v>2.0071588057145355</v>
      </c>
      <c r="I81" s="7">
        <f>_xll.DERIVXY($D$2:$D$102,$F$2:$F$102,D81,2)</f>
        <v>0.99838406121204226</v>
      </c>
      <c r="J81" s="7">
        <f t="shared" si="8"/>
        <v>5.0254572050396513</v>
      </c>
      <c r="L81" s="7">
        <f t="shared" si="9"/>
        <v>0.86975920176277843</v>
      </c>
      <c r="M81" s="7">
        <f t="shared" si="10"/>
        <v>0.10229541990645077</v>
      </c>
      <c r="N81" s="7">
        <f t="shared" si="11"/>
        <v>0.18820790741150445</v>
      </c>
    </row>
    <row r="82" spans="4:14" x14ac:dyDescent="0.25">
      <c r="D82" s="12">
        <v>0.80000000000000049</v>
      </c>
      <c r="E82" s="12">
        <v>0.99629230045822337</v>
      </c>
      <c r="F82" s="12">
        <v>1.2434529331157507</v>
      </c>
      <c r="H82" s="7">
        <f>_xll.DERIVXY($D$2:$D$102,$E$2:$E$102,D82,2)</f>
        <v>1.9776224942299951</v>
      </c>
      <c r="I82" s="7">
        <f>_xll.DERIVXY($D$2:$D$102,$F$2:$F$102,D82,2)</f>
        <v>1.0563464900489197</v>
      </c>
      <c r="J82" s="7">
        <f t="shared" si="8"/>
        <v>5.0268586367231389</v>
      </c>
      <c r="L82" s="7">
        <f t="shared" si="9"/>
        <v>0.90828677134417291</v>
      </c>
      <c r="M82" s="7">
        <f t="shared" si="10"/>
        <v>0.10434706474609293</v>
      </c>
      <c r="N82" s="7">
        <f t="shared" si="11"/>
        <v>0.19666425092485451</v>
      </c>
    </row>
    <row r="83" spans="4:14" x14ac:dyDescent="0.25">
      <c r="D83" s="12">
        <v>0.8100000000000005</v>
      </c>
      <c r="E83" s="12">
        <v>1.0158968026270412</v>
      </c>
      <c r="F83" s="12">
        <v>1.2543234173175397</v>
      </c>
      <c r="H83" s="7">
        <f>_xll.DERIVXY($D$2:$D$102,$E$2:$E$102,D83,2)</f>
        <v>1.9413420697353339</v>
      </c>
      <c r="I83" s="7">
        <f>_xll.DERIVXY($D$2:$D$102,$F$2:$F$102,D83,2)</f>
        <v>1.1177078697019773</v>
      </c>
      <c r="J83" s="7">
        <f t="shared" si="8"/>
        <v>5.0180799137180028</v>
      </c>
      <c r="L83" s="7">
        <f t="shared" si="9"/>
        <v>0.94833268939982363</v>
      </c>
      <c r="M83" s="7">
        <f t="shared" si="10"/>
        <v>0.1069684126631113</v>
      </c>
      <c r="N83" s="7">
        <f t="shared" si="11"/>
        <v>0.20666247585685038</v>
      </c>
    </row>
    <row r="84" spans="4:14" x14ac:dyDescent="0.25">
      <c r="D84" s="12">
        <v>0.82000000000000051</v>
      </c>
      <c r="E84" s="12">
        <v>1.0351046302386249</v>
      </c>
      <c r="F84" s="12">
        <v>1.2658292066522714</v>
      </c>
      <c r="H84" s="7">
        <f>_xll.DERIVXY($D$2:$D$102,$E$2:$E$102,D84,2)</f>
        <v>1.9007081609490588</v>
      </c>
      <c r="I84" s="7">
        <f>_xll.DERIVXY($D$2:$D$102,$F$2:$F$102,D84,2)</f>
        <v>1.1857040920994477</v>
      </c>
      <c r="J84" s="7">
        <f t="shared" si="8"/>
        <v>5.0185857071197288</v>
      </c>
      <c r="L84" s="7">
        <f t="shared" si="9"/>
        <v>0.98985226511218771</v>
      </c>
      <c r="M84" s="7">
        <f t="shared" si="10"/>
        <v>0.11011014761674512</v>
      </c>
      <c r="N84" s="7">
        <f t="shared" si="11"/>
        <v>0.21822918483447509</v>
      </c>
    </row>
    <row r="85" spans="4:14" x14ac:dyDescent="0.25">
      <c r="D85" s="12">
        <v>0.83000000000000052</v>
      </c>
      <c r="E85" s="12">
        <v>1.0538994243407505</v>
      </c>
      <c r="F85" s="12">
        <v>1.2780649032418718</v>
      </c>
      <c r="H85" s="7">
        <f>_xll.DERIVXY($D$2:$D$102,$E$2:$E$102,D85,2)</f>
        <v>1.8566118005812964</v>
      </c>
      <c r="I85" s="7">
        <f>_xll.DERIVXY($D$2:$D$102,$F$2:$F$102,D85,2)</f>
        <v>1.2619215391997607</v>
      </c>
      <c r="J85" s="7">
        <f t="shared" si="8"/>
        <v>5.0394533491540168</v>
      </c>
      <c r="L85" s="7">
        <f t="shared" si="9"/>
        <v>1.0329694508099481</v>
      </c>
      <c r="M85" s="7">
        <f t="shared" si="10"/>
        <v>0.11372010485360416</v>
      </c>
      <c r="N85" s="7">
        <f t="shared" si="11"/>
        <v>0.23145119965592451</v>
      </c>
    </row>
    <row r="86" spans="4:14" x14ac:dyDescent="0.25">
      <c r="D86" s="12">
        <v>0.84000000000000052</v>
      </c>
      <c r="E86" s="12">
        <v>1.0722027301202068</v>
      </c>
      <c r="F86" s="12">
        <v>1.2910767076508447</v>
      </c>
      <c r="H86" s="7">
        <f>_xll.DERIVXY($D$2:$D$102,$E$2:$E$102,D86,2)</f>
        <v>1.8022746012003694</v>
      </c>
      <c r="I86" s="7">
        <f>_xll.DERIVXY($D$2:$D$102,$F$2:$F$102,D86,2)</f>
        <v>1.3408600506734856</v>
      </c>
      <c r="J86" s="7">
        <f t="shared" si="8"/>
        <v>5.0460994136240531</v>
      </c>
      <c r="L86" s="7">
        <f t="shared" si="9"/>
        <v>1.0776588677687597</v>
      </c>
      <c r="M86" s="7">
        <f t="shared" si="10"/>
        <v>0.11774326837090475</v>
      </c>
      <c r="N86" s="7">
        <f t="shared" si="11"/>
        <v>0.24636956703400456</v>
      </c>
    </row>
    <row r="87" spans="4:14" x14ac:dyDescent="0.25">
      <c r="D87" s="12">
        <v>0.85000000000000053</v>
      </c>
      <c r="E87" s="12">
        <v>1.0899097790610295</v>
      </c>
      <c r="F87" s="12">
        <v>1.3048907900112436</v>
      </c>
      <c r="H87" s="7">
        <f>_xll.DERIVXY($D$2:$D$102,$E$2:$E$102,D87,2)</f>
        <v>1.737396210700924</v>
      </c>
      <c r="I87" s="7">
        <f>_xll.DERIVXY($D$2:$D$102,$F$2:$F$102,D87,2)</f>
        <v>1.4224042889178765</v>
      </c>
      <c r="J87" s="7">
        <f t="shared" si="8"/>
        <v>5.0417795540898993</v>
      </c>
      <c r="L87" s="7">
        <f t="shared" si="9"/>
        <v>1.1238246870889625</v>
      </c>
      <c r="M87" s="7">
        <f t="shared" si="10"/>
        <v>0.12211528381765152</v>
      </c>
      <c r="N87" s="7">
        <f t="shared" si="11"/>
        <v>0.26299847820898081</v>
      </c>
    </row>
    <row r="88" spans="4:14" x14ac:dyDescent="0.25">
      <c r="D88" s="12">
        <v>0.86000000000000054</v>
      </c>
      <c r="E88" s="12">
        <v>1.1069158026472545</v>
      </c>
      <c r="F88" s="12">
        <v>1.3195333204551214</v>
      </c>
      <c r="H88" s="7">
        <f>_xll.DERIVXY($D$2:$D$102,$E$2:$E$102,D88,2)</f>
        <v>1.662062314110234</v>
      </c>
      <c r="I88" s="7">
        <f>_xll.DERIVXY($D$2:$D$102,$F$2:$F$102,D88,2)</f>
        <v>1.5065066349380305</v>
      </c>
      <c r="J88" s="7">
        <f t="shared" si="8"/>
        <v>5.0320133770977744</v>
      </c>
      <c r="L88" s="7">
        <f t="shared" si="9"/>
        <v>1.1713648153686087</v>
      </c>
      <c r="M88" s="7">
        <f t="shared" si="10"/>
        <v>0.12676553234056237</v>
      </c>
      <c r="N88" s="7">
        <f t="shared" si="11"/>
        <v>0.28134585991883049</v>
      </c>
    </row>
    <row r="89" spans="4:14" x14ac:dyDescent="0.25">
      <c r="D89" s="12">
        <v>0.87000000000000055</v>
      </c>
      <c r="E89" s="12">
        <v>1.1231160323629175</v>
      </c>
      <c r="F89" s="12">
        <v>1.3350304691145318</v>
      </c>
      <c r="H89" s="7">
        <f>_xll.DERIVXY($D$2:$D$102,$E$2:$E$102,D89,2)</f>
        <v>1.5762305234245031</v>
      </c>
      <c r="I89" s="7">
        <f>_xll.DERIVXY($D$2:$D$102,$F$2:$F$102,D89,2)</f>
        <v>1.5934729023164382</v>
      </c>
      <c r="J89" s="7">
        <f t="shared" si="8"/>
        <v>5.0236585533918561</v>
      </c>
      <c r="L89" s="7">
        <f t="shared" si="9"/>
        <v>1.2201726806099229</v>
      </c>
      <c r="M89" s="7">
        <f t="shared" si="10"/>
        <v>0.13161891649052535</v>
      </c>
      <c r="N89" s="7">
        <f t="shared" si="11"/>
        <v>0.30141516030570287</v>
      </c>
    </row>
    <row r="90" spans="4:14" x14ac:dyDescent="0.25">
      <c r="D90" s="12">
        <v>0.88000000000000056</v>
      </c>
      <c r="E90" s="12">
        <v>1.1384056996920542</v>
      </c>
      <c r="F90" s="12">
        <v>1.3514084061215277</v>
      </c>
      <c r="H90" s="7">
        <f>_xll.DERIVXY($D$2:$D$102,$E$2:$E$102,D90,2)</f>
        <v>1.4799847056316193</v>
      </c>
      <c r="I90" s="7">
        <f>_xll.DERIVXY($D$2:$D$102,$F$2:$F$102,D90,2)</f>
        <v>1.682127455717995</v>
      </c>
      <c r="J90" s="7">
        <f t="shared" si="8"/>
        <v>5.0199075061838059</v>
      </c>
      <c r="L90" s="7">
        <f t="shared" si="9"/>
        <v>1.2701392513521124</v>
      </c>
      <c r="M90" s="7">
        <f t="shared" si="10"/>
        <v>0.13659787935541359</v>
      </c>
      <c r="N90" s="7">
        <f t="shared" si="11"/>
        <v>0.32320736804873068</v>
      </c>
    </row>
    <row r="91" spans="4:14" x14ac:dyDescent="0.25">
      <c r="D91" s="12">
        <v>0.89000000000000057</v>
      </c>
      <c r="E91" s="12">
        <v>1.1526754586822396</v>
      </c>
      <c r="F91" s="12">
        <v>1.3686705051762418</v>
      </c>
      <c r="H91" s="7">
        <f>_xll.DERIVXY($D$2:$D$102,$E$2:$E$102,D91,2)</f>
        <v>1.3716585498456322</v>
      </c>
      <c r="I91" s="7">
        <f>_xll.DERIVXY($D$2:$D$102,$F$2:$F$102,D91,2)</f>
        <v>1.7700280933245922</v>
      </c>
      <c r="J91" s="7">
        <f t="shared" si="8"/>
        <v>5.0144466285229141</v>
      </c>
      <c r="L91" s="7">
        <f t="shared" si="9"/>
        <v>1.3211087926656668</v>
      </c>
      <c r="M91" s="7">
        <f t="shared" si="10"/>
        <v>0.14162741536739162</v>
      </c>
      <c r="N91" s="7">
        <f t="shared" si="11"/>
        <v>0.3466959391412342</v>
      </c>
    </row>
    <row r="92" spans="4:14" x14ac:dyDescent="0.25">
      <c r="D92" s="12">
        <v>0.90000000000000058</v>
      </c>
      <c r="E92" s="12">
        <v>1.1657939488114086</v>
      </c>
      <c r="F92" s="12">
        <v>1.3868245487567299</v>
      </c>
      <c r="H92" s="7">
        <f>_xll.DERIVXY($D$2:$D$102,$E$2:$E$102,D92,2)</f>
        <v>1.2498558307922558</v>
      </c>
      <c r="I92" s="7">
        <f>_xll.DERIVXY($D$2:$D$102,$F$2:$F$102,D92,2)</f>
        <v>1.8626029615443001</v>
      </c>
      <c r="J92" s="7">
        <f t="shared" si="8"/>
        <v>5.0314293901189977</v>
      </c>
      <c r="L92" s="7">
        <f t="shared" si="9"/>
        <v>1.372898152313748</v>
      </c>
      <c r="M92" s="7">
        <f t="shared" si="10"/>
        <v>0.14661389575116121</v>
      </c>
      <c r="N92" s="7">
        <f t="shared" si="11"/>
        <v>0.3718506844860196</v>
      </c>
    </row>
    <row r="93" spans="4:14" x14ac:dyDescent="0.25">
      <c r="D93" s="12">
        <v>0.91000000000000059</v>
      </c>
      <c r="E93" s="12">
        <v>1.1776226283051983</v>
      </c>
      <c r="F93" s="12">
        <v>1.4059143569980197</v>
      </c>
      <c r="H93" s="7">
        <f>_xll.DERIVXY($D$2:$D$102,$E$2:$E$102,D93,2)</f>
        <v>1.1130690138729462</v>
      </c>
      <c r="I93" s="7">
        <f>_xll.DERIVXY($D$2:$D$102,$F$2:$F$102,D93,2)</f>
        <v>1.9527156070315725</v>
      </c>
      <c r="J93" s="7">
        <f t="shared" si="8"/>
        <v>5.052020871588776</v>
      </c>
      <c r="L93" s="7">
        <f t="shared" si="9"/>
        <v>1.4253777742674201</v>
      </c>
      <c r="M93" s="7">
        <f t="shared" si="10"/>
        <v>0.15145095762722197</v>
      </c>
      <c r="N93" s="7">
        <f t="shared" si="11"/>
        <v>0.39868200610237026</v>
      </c>
    </row>
    <row r="94" spans="4:14" x14ac:dyDescent="0.25">
      <c r="D94" s="12">
        <v>0.9200000000000006</v>
      </c>
      <c r="E94" s="12">
        <v>1.1880006001428451</v>
      </c>
      <c r="F94" s="12">
        <v>1.42583822964893</v>
      </c>
      <c r="H94" s="7">
        <f>_xll.DERIVXY($D$2:$D$102,$E$2:$E$102,D94,2)</f>
        <v>0.95986351314687379</v>
      </c>
      <c r="I94" s="7">
        <f>_xll.DERIVXY($D$2:$D$102,$F$2:$F$102,D94,2)</f>
        <v>2.0306388779895084</v>
      </c>
      <c r="J94" s="7">
        <f t="shared" si="8"/>
        <v>5.0448322166731483</v>
      </c>
      <c r="L94" s="7">
        <f t="shared" si="9"/>
        <v>1.478121373304949</v>
      </c>
      <c r="M94" s="7">
        <f t="shared" si="10"/>
        <v>0.15604443389281281</v>
      </c>
      <c r="N94" s="7">
        <f t="shared" si="11"/>
        <v>0.42701771534417676</v>
      </c>
    </row>
    <row r="95" spans="4:14" x14ac:dyDescent="0.25">
      <c r="D95" s="12">
        <v>0.9300000000000006</v>
      </c>
      <c r="E95" s="12">
        <v>1.1967669673035859</v>
      </c>
      <c r="F95" s="12">
        <v>1.4464944664582799</v>
      </c>
      <c r="H95" s="7">
        <f>_xll.DERIVXY($D$2:$D$102,$E$2:$E$102,D95,2)</f>
        <v>0.79077863305587681</v>
      </c>
      <c r="I95" s="7">
        <f>_xll.DERIVXY($D$2:$D$102,$F$2:$F$102,D95,2)</f>
        <v>2.0987617190884027</v>
      </c>
      <c r="J95" s="7">
        <f t="shared" si="8"/>
        <v>5.0301316000086285</v>
      </c>
      <c r="L95" s="7">
        <f t="shared" si="9"/>
        <v>1.5306893752222974</v>
      </c>
      <c r="M95" s="7">
        <f t="shared" si="10"/>
        <v>0.16028686846286888</v>
      </c>
      <c r="N95" s="7">
        <f t="shared" si="11"/>
        <v>0.45667233458302647</v>
      </c>
    </row>
    <row r="96" spans="4:14" x14ac:dyDescent="0.25">
      <c r="D96" s="12">
        <v>0.94000000000000061</v>
      </c>
      <c r="E96" s="12">
        <v>1.2037608327666571</v>
      </c>
      <c r="F96" s="12">
        <v>1.4677813671748881</v>
      </c>
      <c r="H96" s="7">
        <f>_xll.DERIVXY($D$2:$D$102,$E$2:$E$102,D96,2)</f>
        <v>0.60509174177308889</v>
      </c>
      <c r="I96" s="7">
        <f>_xll.DERIVXY($D$2:$D$102,$F$2:$F$102,D96,2)</f>
        <v>2.1572555034443535</v>
      </c>
      <c r="J96" s="7">
        <f t="shared" si="8"/>
        <v>5.0198873231029415</v>
      </c>
      <c r="L96" s="7">
        <f t="shared" si="9"/>
        <v>1.5826322509406456</v>
      </c>
      <c r="M96" s="7">
        <f t="shared" si="10"/>
        <v>0.16406085037754381</v>
      </c>
      <c r="N96" s="7">
        <f t="shared" si="11"/>
        <v>0.48745043131572424</v>
      </c>
    </row>
    <row r="97" spans="4:14" x14ac:dyDescent="0.25">
      <c r="D97" s="12">
        <v>0.95000000000000062</v>
      </c>
      <c r="E97" s="12">
        <v>1.2088212995112952</v>
      </c>
      <c r="F97" s="12">
        <v>1.4895972315475732</v>
      </c>
      <c r="H97" s="7">
        <f>_xll.DERIVXY($D$2:$D$102,$E$2:$E$102,D97,2)</f>
        <v>0.405154062164503</v>
      </c>
      <c r="I97" s="7">
        <f>_xll.DERIVXY($D$2:$D$102,$F$2:$F$102,D97,2)</f>
        <v>2.203045793922263</v>
      </c>
      <c r="J97" s="7">
        <f t="shared" si="8"/>
        <v>5.0175605842069713</v>
      </c>
      <c r="L97" s="7">
        <f t="shared" si="9"/>
        <v>1.6334945752297614</v>
      </c>
      <c r="M97" s="7">
        <f t="shared" si="10"/>
        <v>0.16724307252557893</v>
      </c>
      <c r="N97" s="7">
        <f t="shared" si="11"/>
        <v>0.51915067688766325</v>
      </c>
    </row>
    <row r="98" spans="4:14" x14ac:dyDescent="0.25">
      <c r="D98" s="12">
        <v>0.96000000000000063</v>
      </c>
      <c r="E98" s="12">
        <v>1.2118042293232609</v>
      </c>
      <c r="F98" s="12">
        <v>1.5117952072009639</v>
      </c>
      <c r="H98" s="7">
        <f>_xll.DERIVXY($D$2:$D$102,$E$2:$E$102,D98,2)</f>
        <v>0.18731097655013668</v>
      </c>
      <c r="I98" s="7">
        <f>_xll.DERIVXY($D$2:$D$102,$F$2:$F$102,D98,2)</f>
        <v>2.2347133286892733</v>
      </c>
      <c r="J98" s="7">
        <f t="shared" ref="J98:J102" si="12">H98^2+I98^2</f>
        <v>5.0290290633576582</v>
      </c>
      <c r="L98" s="7">
        <f t="shared" si="9"/>
        <v>1.682755648061975</v>
      </c>
      <c r="M98" s="7">
        <f t="shared" si="10"/>
        <v>0.16972185020143851</v>
      </c>
      <c r="N98" s="7">
        <f t="shared" si="11"/>
        <v>0.55151344855348361</v>
      </c>
    </row>
    <row r="99" spans="4:14" x14ac:dyDescent="0.25">
      <c r="D99" s="12">
        <v>0.97000000000000064</v>
      </c>
      <c r="E99" s="12">
        <v>1.2125136648539367</v>
      </c>
      <c r="F99" s="12">
        <v>1.5342209220348426</v>
      </c>
      <c r="H99" s="7">
        <f>_xll.DERIVXY($D$2:$D$102,$E$2:$E$102,D99,2)</f>
        <v>-4.6688365572523878E-2</v>
      </c>
      <c r="I99" s="7">
        <f>_xll.DERIVXY($D$2:$D$102,$F$2:$F$102,D99,2)</f>
        <v>2.2452080375013788</v>
      </c>
      <c r="J99" s="7">
        <f t="shared" si="12"/>
        <v>5.0431389351406262</v>
      </c>
      <c r="L99" s="7">
        <f t="shared" si="9"/>
        <v>1.7297913711489752</v>
      </c>
      <c r="M99" s="7">
        <f t="shared" si="10"/>
        <v>0.17133859519614078</v>
      </c>
      <c r="N99" s="7">
        <f t="shared" si="11"/>
        <v>0.58424242010334571</v>
      </c>
    </row>
    <row r="100" spans="4:14" x14ac:dyDescent="0.25">
      <c r="D100" s="12">
        <v>0.98000000000000065</v>
      </c>
      <c r="E100" s="12">
        <v>1.2108423322245425</v>
      </c>
      <c r="F100" s="12">
        <v>1.5565975440737103</v>
      </c>
      <c r="H100" s="7">
        <f>_xll.DERIVXY($D$2:$D$102,$E$2:$E$102,D100,2)</f>
        <v>-0.2891266438756081</v>
      </c>
      <c r="I100" s="7">
        <f>_xll.DERIVXY($D$2:$D$102,$F$2:$F$102,D100,2)</f>
        <v>2.2251555831290739</v>
      </c>
      <c r="J100" s="7">
        <f t="shared" si="12"/>
        <v>5.0349115853292616</v>
      </c>
      <c r="L100" s="7">
        <f t="shared" si="9"/>
        <v>1.7738636578699314</v>
      </c>
      <c r="M100" s="7">
        <f t="shared" si="10"/>
        <v>0.17199470394287691</v>
      </c>
      <c r="N100" s="7">
        <f t="shared" si="11"/>
        <v>0.61689433275625438</v>
      </c>
    </row>
    <row r="101" spans="4:14" x14ac:dyDescent="0.25">
      <c r="D101" s="12">
        <v>0.99000000000000066</v>
      </c>
      <c r="E101" s="12">
        <v>1.2067008722760695</v>
      </c>
      <c r="F101" s="12">
        <v>1.5786241659209581</v>
      </c>
      <c r="H101" s="7">
        <f>_xll.DERIVXY($D$2:$D$102,$E$2:$E$102,D101,2)</f>
        <v>-0.54064283228533982</v>
      </c>
      <c r="I101" s="7">
        <f>_xll.DERIVXY($D$2:$D$102,$F$2:$F$102,D101,2)</f>
        <v>2.1751427958169289</v>
      </c>
      <c r="J101" s="7">
        <f t="shared" si="12"/>
        <v>5.0235408542958</v>
      </c>
      <c r="L101" s="7">
        <f t="shared" si="9"/>
        <v>1.8141963886396539</v>
      </c>
      <c r="M101" s="7">
        <f t="shared" si="10"/>
        <v>0.1715873589768821</v>
      </c>
      <c r="N101" s="7">
        <f t="shared" si="11"/>
        <v>0.64898084235579567</v>
      </c>
    </row>
    <row r="102" spans="4:14" x14ac:dyDescent="0.25">
      <c r="D102" s="12">
        <v>1</v>
      </c>
      <c r="E102" s="12">
        <v>1.1999999258495098</v>
      </c>
      <c r="F102" s="12">
        <v>1.599999880179976</v>
      </c>
      <c r="H102" s="7">
        <f>_xll.DERIVXY($D$2:$D$102,$E$2:$E$102,D102,2)</f>
        <v>-0.80102393949293238</v>
      </c>
      <c r="I102" s="7">
        <f>_xll.DERIVXY($D$2:$D$102,$F$2:$F$102,D102,2)</f>
        <v>2.0949740654834028</v>
      </c>
      <c r="J102" s="7">
        <f t="shared" si="12"/>
        <v>5.0305556866888335</v>
      </c>
      <c r="L102" s="7">
        <f t="shared" si="9"/>
        <v>1.8499996177551825</v>
      </c>
      <c r="M102" s="7">
        <f t="shared" si="10"/>
        <v>0.16999991671562281</v>
      </c>
      <c r="N102" s="7">
        <f t="shared" si="11"/>
        <v>0.67999977862778527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D604B-4080-4107-BB4E-BF573171B89B}">
  <dimension ref="A1:G37"/>
  <sheetViews>
    <sheetView showGridLines="0" workbookViewId="0"/>
  </sheetViews>
  <sheetFormatPr defaultRowHeight="15" x14ac:dyDescent="0.25"/>
  <cols>
    <col min="1" max="1" width="2.28515625" customWidth="1"/>
    <col min="2" max="2" width="7" bestFit="1" customWidth="1"/>
    <col min="3" max="3" width="7.28515625" bestFit="1" customWidth="1"/>
    <col min="4" max="4" width="13.7109375" bestFit="1" customWidth="1"/>
    <col min="5" max="5" width="12.7109375" bestFit="1" customWidth="1"/>
    <col min="6" max="6" width="11.42578125" bestFit="1" customWidth="1"/>
    <col min="7" max="7" width="12" bestFit="1" customWidth="1"/>
  </cols>
  <sheetData>
    <row r="1" spans="1:5" x14ac:dyDescent="0.25">
      <c r="A1" s="1" t="s">
        <v>16</v>
      </c>
    </row>
    <row r="2" spans="1:5" x14ac:dyDescent="0.25">
      <c r="A2" s="1" t="s">
        <v>157</v>
      </c>
    </row>
    <row r="3" spans="1:5" x14ac:dyDescent="0.25">
      <c r="A3" s="1" t="s">
        <v>165</v>
      </c>
    </row>
    <row r="4" spans="1:5" x14ac:dyDescent="0.25">
      <c r="A4" s="1" t="s">
        <v>73</v>
      </c>
    </row>
    <row r="5" spans="1:5" x14ac:dyDescent="0.25">
      <c r="A5" s="1" t="s">
        <v>18</v>
      </c>
    </row>
    <row r="6" spans="1:5" x14ac:dyDescent="0.25">
      <c r="A6" s="1"/>
      <c r="B6" t="s">
        <v>19</v>
      </c>
    </row>
    <row r="7" spans="1:5" x14ac:dyDescent="0.25">
      <c r="A7" s="1"/>
      <c r="B7" t="s">
        <v>166</v>
      </c>
    </row>
    <row r="8" spans="1:5" x14ac:dyDescent="0.25">
      <c r="A8" s="1"/>
      <c r="B8" t="s">
        <v>156</v>
      </c>
    </row>
    <row r="9" spans="1:5" x14ac:dyDescent="0.25">
      <c r="A9" s="1" t="s">
        <v>20</v>
      </c>
    </row>
    <row r="10" spans="1:5" x14ac:dyDescent="0.25">
      <c r="B10" t="s">
        <v>21</v>
      </c>
    </row>
    <row r="11" spans="1:5" x14ac:dyDescent="0.25">
      <c r="B11" t="s">
        <v>143</v>
      </c>
    </row>
    <row r="12" spans="1:5" x14ac:dyDescent="0.25">
      <c r="B12" t="s">
        <v>22</v>
      </c>
    </row>
    <row r="14" spans="1:5" ht="15.75" thickBot="1" x14ac:dyDescent="0.3">
      <c r="A14" t="s">
        <v>23</v>
      </c>
    </row>
    <row r="15" spans="1:5" ht="15.75" thickBot="1" x14ac:dyDescent="0.3">
      <c r="B15" s="13" t="s">
        <v>24</v>
      </c>
      <c r="C15" s="13" t="s">
        <v>25</v>
      </c>
      <c r="D15" s="13" t="s">
        <v>26</v>
      </c>
      <c r="E15" s="13" t="s">
        <v>27</v>
      </c>
    </row>
    <row r="16" spans="1:5" ht="15.75" thickBot="1" x14ac:dyDescent="0.3">
      <c r="B16" s="3" t="s">
        <v>74</v>
      </c>
      <c r="C16" s="3" t="s">
        <v>2</v>
      </c>
      <c r="D16" s="5">
        <v>0.99999999999999978</v>
      </c>
      <c r="E16" s="5">
        <v>5.0306862325414148</v>
      </c>
    </row>
    <row r="19" spans="1:7" ht="15.75" thickBot="1" x14ac:dyDescent="0.3">
      <c r="A19" t="s">
        <v>28</v>
      </c>
    </row>
    <row r="20" spans="1:7" ht="15.75" thickBot="1" x14ac:dyDescent="0.3">
      <c r="B20" s="13" t="s">
        <v>24</v>
      </c>
      <c r="C20" s="13" t="s">
        <v>25</v>
      </c>
      <c r="D20" s="13" t="s">
        <v>26</v>
      </c>
      <c r="E20" s="13" t="s">
        <v>27</v>
      </c>
      <c r="F20" s="13" t="s">
        <v>29</v>
      </c>
    </row>
    <row r="21" spans="1:7" x14ac:dyDescent="0.25">
      <c r="B21" s="4" t="s">
        <v>39</v>
      </c>
      <c r="C21" s="4" t="s">
        <v>57</v>
      </c>
      <c r="D21" s="6">
        <v>1</v>
      </c>
      <c r="E21" s="6">
        <v>2.2429187830905071</v>
      </c>
      <c r="F21" s="4" t="s">
        <v>36</v>
      </c>
    </row>
    <row r="22" spans="1:7" x14ac:dyDescent="0.25">
      <c r="B22" s="4" t="s">
        <v>63</v>
      </c>
      <c r="C22" s="4" t="s">
        <v>4</v>
      </c>
      <c r="D22" s="6">
        <v>1</v>
      </c>
      <c r="E22" s="6">
        <v>1.7508144033242556</v>
      </c>
      <c r="F22" s="4" t="s">
        <v>36</v>
      </c>
    </row>
    <row r="23" spans="1:7" x14ac:dyDescent="0.25">
      <c r="B23" s="4" t="s">
        <v>64</v>
      </c>
      <c r="C23" s="4" t="s">
        <v>5</v>
      </c>
      <c r="D23" s="6">
        <v>0</v>
      </c>
      <c r="E23" s="6">
        <v>-1.4989756461910415</v>
      </c>
      <c r="F23" s="4" t="s">
        <v>36</v>
      </c>
    </row>
    <row r="24" spans="1:7" x14ac:dyDescent="0.25">
      <c r="B24" s="4" t="s">
        <v>65</v>
      </c>
      <c r="C24" s="4" t="s">
        <v>6</v>
      </c>
      <c r="D24" s="6">
        <v>0</v>
      </c>
      <c r="E24" s="6">
        <v>-2.7269513024034295</v>
      </c>
      <c r="F24" s="4" t="s">
        <v>36</v>
      </c>
    </row>
    <row r="25" spans="1:7" x14ac:dyDescent="0.25">
      <c r="B25" s="4" t="s">
        <v>66</v>
      </c>
      <c r="C25" s="4" t="s">
        <v>7</v>
      </c>
      <c r="D25" s="6">
        <v>0</v>
      </c>
      <c r="E25" s="6">
        <v>0.96882864326576412</v>
      </c>
      <c r="F25" s="4" t="s">
        <v>36</v>
      </c>
    </row>
    <row r="26" spans="1:7" x14ac:dyDescent="0.25">
      <c r="B26" s="4" t="s">
        <v>34</v>
      </c>
      <c r="C26" s="4" t="s">
        <v>48</v>
      </c>
      <c r="D26" s="6">
        <v>0</v>
      </c>
      <c r="E26" s="6">
        <v>0.73047966002829812</v>
      </c>
      <c r="F26" s="4" t="s">
        <v>36</v>
      </c>
    </row>
    <row r="27" spans="1:7" ht="15.75" thickBot="1" x14ac:dyDescent="0.3">
      <c r="B27" s="3" t="s">
        <v>135</v>
      </c>
      <c r="C27" s="3" t="s">
        <v>49</v>
      </c>
      <c r="D27" s="5">
        <v>0</v>
      </c>
      <c r="E27" s="5">
        <v>2.7118102638893884</v>
      </c>
      <c r="F27" s="3" t="s">
        <v>36</v>
      </c>
    </row>
    <row r="30" spans="1:7" ht="15.75" thickBot="1" x14ac:dyDescent="0.3">
      <c r="A30" t="s">
        <v>14</v>
      </c>
    </row>
    <row r="31" spans="1:7" ht="15.75" thickBot="1" x14ac:dyDescent="0.3">
      <c r="B31" s="13" t="s">
        <v>24</v>
      </c>
      <c r="C31" s="13" t="s">
        <v>25</v>
      </c>
      <c r="D31" s="13" t="s">
        <v>30</v>
      </c>
      <c r="E31" s="13" t="s">
        <v>31</v>
      </c>
      <c r="F31" s="13" t="s">
        <v>32</v>
      </c>
      <c r="G31" s="13" t="s">
        <v>33</v>
      </c>
    </row>
    <row r="32" spans="1:7" x14ac:dyDescent="0.25">
      <c r="B32" s="4" t="s">
        <v>69</v>
      </c>
      <c r="C32" s="4" t="s">
        <v>43</v>
      </c>
      <c r="D32" s="6">
        <v>1.1999999258495098</v>
      </c>
      <c r="E32" s="4" t="s">
        <v>70</v>
      </c>
      <c r="F32" s="4" t="s">
        <v>40</v>
      </c>
      <c r="G32" s="4">
        <v>0</v>
      </c>
    </row>
    <row r="33" spans="2:7" x14ac:dyDescent="0.25">
      <c r="B33" s="4" t="s">
        <v>139</v>
      </c>
      <c r="C33" s="4" t="s">
        <v>140</v>
      </c>
      <c r="D33" s="6">
        <v>9.9999603918164107E-2</v>
      </c>
      <c r="E33" s="4" t="s">
        <v>141</v>
      </c>
      <c r="F33" s="4" t="s">
        <v>40</v>
      </c>
      <c r="G33" s="6">
        <v>0</v>
      </c>
    </row>
    <row r="34" spans="2:7" x14ac:dyDescent="0.25">
      <c r="B34" s="4" t="s">
        <v>136</v>
      </c>
      <c r="C34" s="4" t="s">
        <v>137</v>
      </c>
      <c r="D34" s="6">
        <v>0.12822163398798259</v>
      </c>
      <c r="E34" s="4" t="s">
        <v>138</v>
      </c>
      <c r="F34" s="4" t="s">
        <v>68</v>
      </c>
      <c r="G34" s="6">
        <v>2.8221633987982581E-2</v>
      </c>
    </row>
    <row r="35" spans="2:7" x14ac:dyDescent="0.25">
      <c r="B35" s="4" t="s">
        <v>71</v>
      </c>
      <c r="C35" s="4" t="s">
        <v>56</v>
      </c>
      <c r="D35" s="6">
        <v>1.599999880179976</v>
      </c>
      <c r="E35" s="4" t="s">
        <v>72</v>
      </c>
      <c r="F35" s="4" t="s">
        <v>40</v>
      </c>
      <c r="G35" s="4">
        <v>0</v>
      </c>
    </row>
    <row r="36" spans="2:7" x14ac:dyDescent="0.25">
      <c r="B36" s="4" t="s">
        <v>144</v>
      </c>
      <c r="C36" s="4" t="s">
        <v>145</v>
      </c>
      <c r="D36" s="6">
        <v>0.16709852597878735</v>
      </c>
      <c r="E36" s="4" t="s">
        <v>146</v>
      </c>
      <c r="F36" s="4" t="s">
        <v>68</v>
      </c>
      <c r="G36" s="6">
        <v>6.7098525978787349E-2</v>
      </c>
    </row>
    <row r="37" spans="2:7" ht="15.75" thickBot="1" x14ac:dyDescent="0.3">
      <c r="B37" s="3" t="s">
        <v>39</v>
      </c>
      <c r="C37" s="3" t="s">
        <v>57</v>
      </c>
      <c r="D37" s="5">
        <v>2.2429187830905071</v>
      </c>
      <c r="E37" s="3" t="s">
        <v>142</v>
      </c>
      <c r="F37" s="3" t="s">
        <v>68</v>
      </c>
      <c r="G37" s="5">
        <v>2.2429187830905071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112"/>
  <sheetViews>
    <sheetView topLeftCell="A4" workbookViewId="0">
      <selection activeCell="B16" sqref="B16"/>
    </sheetView>
  </sheetViews>
  <sheetFormatPr defaultRowHeight="15" x14ac:dyDescent="0.25"/>
  <cols>
    <col min="1" max="1" width="9.140625" style="7"/>
    <col min="2" max="2" width="12.7109375" style="7" bestFit="1" customWidth="1"/>
    <col min="3" max="4" width="9.140625" style="7"/>
    <col min="5" max="6" width="9.28515625" style="7" bestFit="1" customWidth="1"/>
    <col min="7" max="7" width="12.7109375" style="7" bestFit="1" customWidth="1"/>
    <col min="8" max="9" width="9.28515625" style="7" bestFit="1" customWidth="1"/>
    <col min="10" max="16384" width="9.140625" style="7"/>
  </cols>
  <sheetData>
    <row r="1" spans="1:10" x14ac:dyDescent="0.25">
      <c r="A1" s="1" t="s">
        <v>91</v>
      </c>
      <c r="D1" s="12" t="str">
        <f t="array" ref="D1:H102">_xll.IVSOLVE(B19:B22,B2:B6,B14:B15)</f>
        <v>t</v>
      </c>
      <c r="E1" s="12" t="str">
        <v>x_1</v>
      </c>
      <c r="F1" s="12" t="str">
        <v>x_2</v>
      </c>
      <c r="G1" s="12" t="str">
        <v>x_3</v>
      </c>
      <c r="H1" s="12" t="str">
        <v>x_4</v>
      </c>
      <c r="J1" s="7" t="s">
        <v>0</v>
      </c>
    </row>
    <row r="2" spans="1:10" x14ac:dyDescent="0.25">
      <c r="A2" s="7" t="s">
        <v>3</v>
      </c>
      <c r="B2" s="7">
        <v>0</v>
      </c>
      <c r="D2" s="12">
        <v>0</v>
      </c>
      <c r="E2" s="12">
        <v>1</v>
      </c>
      <c r="F2" s="12">
        <v>150</v>
      </c>
      <c r="G2" s="12">
        <v>0</v>
      </c>
      <c r="H2" s="12">
        <v>10</v>
      </c>
      <c r="J2" s="7">
        <f t="shared" ref="J2:J33" si="0">c_0+c_1*D2+c_2*D2^2+c_3*D2^3</f>
        <v>-0.43249651698808877</v>
      </c>
    </row>
    <row r="3" spans="1:10" x14ac:dyDescent="0.25">
      <c r="A3" s="7" t="s">
        <v>82</v>
      </c>
      <c r="B3" s="7">
        <v>1</v>
      </c>
      <c r="D3" s="12">
        <v>0.6168021663290949</v>
      </c>
      <c r="E3" s="12">
        <v>1.3129054922343961</v>
      </c>
      <c r="F3" s="12">
        <v>147.13581909892247</v>
      </c>
      <c r="G3" s="12">
        <v>0.71284692440257813</v>
      </c>
      <c r="H3" s="12">
        <v>9.7419607119977769</v>
      </c>
      <c r="J3" s="7">
        <f t="shared" si="0"/>
        <v>-0.40399186682249644</v>
      </c>
    </row>
    <row r="4" spans="1:10" x14ac:dyDescent="0.25">
      <c r="A4" s="7" t="s">
        <v>83</v>
      </c>
      <c r="B4" s="7">
        <v>150</v>
      </c>
      <c r="D4" s="12">
        <v>1.2336043326581898</v>
      </c>
      <c r="E4" s="12">
        <v>1.701512103733847</v>
      </c>
      <c r="F4" s="12">
        <v>143.50909392993162</v>
      </c>
      <c r="G4" s="12">
        <v>1.6494744237373766</v>
      </c>
      <c r="H4" s="12">
        <v>9.5018953402510071</v>
      </c>
      <c r="J4" s="7">
        <f t="shared" si="0"/>
        <v>-0.37421554056926493</v>
      </c>
    </row>
    <row r="5" spans="1:10" x14ac:dyDescent="0.25">
      <c r="A5" s="7" t="s">
        <v>98</v>
      </c>
      <c r="B5" s="7">
        <v>0</v>
      </c>
      <c r="D5" s="12">
        <v>1.8504064989872848</v>
      </c>
      <c r="E5" s="12">
        <v>2.1722047471419335</v>
      </c>
      <c r="F5" s="12">
        <v>139.05313168101733</v>
      </c>
      <c r="G5" s="12">
        <v>2.8522912141696932</v>
      </c>
      <c r="H5" s="12">
        <v>9.2805882573254141</v>
      </c>
      <c r="J5" s="7">
        <f t="shared" si="0"/>
        <v>-0.3431675382283943</v>
      </c>
    </row>
    <row r="6" spans="1:10" x14ac:dyDescent="0.25">
      <c r="A6" s="7" t="s">
        <v>99</v>
      </c>
      <c r="B6" s="7">
        <v>10</v>
      </c>
      <c r="D6" s="12">
        <v>2.4672086653163796</v>
      </c>
      <c r="E6" s="12">
        <v>2.7268502845279974</v>
      </c>
      <c r="F6" s="12">
        <v>133.74614037497733</v>
      </c>
      <c r="G6" s="12">
        <v>4.360441919951243</v>
      </c>
      <c r="H6" s="12">
        <v>9.0788238357867215</v>
      </c>
      <c r="J6" s="7">
        <f t="shared" si="0"/>
        <v>-0.3108478597998845</v>
      </c>
    </row>
    <row r="7" spans="1:10" x14ac:dyDescent="0.25">
      <c r="A7" s="1" t="s">
        <v>108</v>
      </c>
      <c r="C7" s="10" t="s">
        <v>148</v>
      </c>
      <c r="D7" s="12">
        <v>3.0840108316454744</v>
      </c>
      <c r="E7" s="12">
        <v>3.362105083255547</v>
      </c>
      <c r="F7" s="12">
        <v>127.61820424531898</v>
      </c>
      <c r="G7" s="12">
        <v>6.2051246903376018</v>
      </c>
      <c r="H7" s="12">
        <v>8.8973864482006579</v>
      </c>
      <c r="J7" s="7">
        <f t="shared" si="0"/>
        <v>-0.27725650528373563</v>
      </c>
    </row>
    <row r="8" spans="1:10" x14ac:dyDescent="0.25">
      <c r="A8" s="7" t="s">
        <v>4</v>
      </c>
      <c r="B8" s="7">
        <v>-0.43249651698808877</v>
      </c>
      <c r="C8" s="9">
        <v>3</v>
      </c>
      <c r="D8" s="12">
        <v>3.7008129979745692</v>
      </c>
      <c r="E8" s="12">
        <v>4.0697325475137642</v>
      </c>
      <c r="F8" s="12">
        <v>120.74817165506296</v>
      </c>
      <c r="G8" s="12">
        <v>8.4063143603716561</v>
      </c>
      <c r="H8" s="12">
        <v>8.737060467132947</v>
      </c>
      <c r="J8" s="7">
        <f t="shared" si="0"/>
        <v>-0.24239347467994748</v>
      </c>
    </row>
    <row r="9" spans="1:10" x14ac:dyDescent="0.25">
      <c r="A9" s="7" t="s">
        <v>5</v>
      </c>
      <c r="B9" s="7">
        <v>4.5182740338987989E-2</v>
      </c>
      <c r="C9" s="9">
        <v>0</v>
      </c>
      <c r="D9" s="12">
        <v>4.317615164303664</v>
      </c>
      <c r="E9" s="12">
        <v>4.8370975029102308</v>
      </c>
      <c r="F9" s="12">
        <v>113.25878460645109</v>
      </c>
      <c r="G9" s="12">
        <v>10.967607441813161</v>
      </c>
      <c r="H9" s="12">
        <v>8.5986302651493105</v>
      </c>
      <c r="J9" s="7">
        <f t="shared" si="0"/>
        <v>-0.20625876798852028</v>
      </c>
    </row>
    <row r="10" spans="1:10" x14ac:dyDescent="0.25">
      <c r="A10" s="7" t="s">
        <v>6</v>
      </c>
      <c r="B10" s="7">
        <v>1.671301213697572E-3</v>
      </c>
      <c r="C10" s="9">
        <v>0</v>
      </c>
      <c r="D10" s="12">
        <v>4.9344173306327592</v>
      </c>
      <c r="E10" s="12">
        <v>5.6491911729453115</v>
      </c>
      <c r="F10" s="12">
        <v>105.29653644067523</v>
      </c>
      <c r="G10" s="12">
        <v>13.877659463868005</v>
      </c>
      <c r="H10" s="12">
        <v>8.4828802148154754</v>
      </c>
      <c r="J10" s="7">
        <f t="shared" si="0"/>
        <v>-0.16885238520945389</v>
      </c>
    </row>
    <row r="11" spans="1:10" x14ac:dyDescent="0.25">
      <c r="A11" s="7" t="s">
        <v>7</v>
      </c>
      <c r="B11" s="7">
        <v>0</v>
      </c>
      <c r="D11" s="12">
        <v>5.5512194969618545</v>
      </c>
      <c r="E11" s="12">
        <v>6.4898811573407498</v>
      </c>
      <c r="F11" s="12">
        <v>97.019299712637022</v>
      </c>
      <c r="G11" s="12">
        <v>17.10866824377409</v>
      </c>
      <c r="H11" s="12">
        <v>8.390594688697167</v>
      </c>
      <c r="J11" s="7">
        <f t="shared" si="0"/>
        <v>-0.13017432634274836</v>
      </c>
    </row>
    <row r="12" spans="1:10" x14ac:dyDescent="0.25">
      <c r="A12" s="8" t="s">
        <v>0</v>
      </c>
      <c r="B12" s="7">
        <f>c_0+c_1*t+c_2*t^2+c_3*t^3</f>
        <v>-0.43249651698808877</v>
      </c>
      <c r="D12" s="12">
        <v>6.1680216632909497</v>
      </c>
      <c r="E12" s="12">
        <v>7.3431215390135343</v>
      </c>
      <c r="F12" s="12">
        <v>88.584312000845358</v>
      </c>
      <c r="G12" s="12">
        <v>20.620722709079999</v>
      </c>
      <c r="H12" s="12">
        <v>8.3225580593601087</v>
      </c>
      <c r="J12" s="7">
        <f t="shared" si="0"/>
        <v>-9.0224591388403691E-2</v>
      </c>
    </row>
    <row r="13" spans="1:10" x14ac:dyDescent="0.25">
      <c r="A13" s="1" t="s">
        <v>109</v>
      </c>
      <c r="D13" s="12">
        <v>6.7848238296200449</v>
      </c>
      <c r="E13" s="12">
        <v>8.1942213633234076</v>
      </c>
      <c r="F13" s="12">
        <v>80.135791853028849</v>
      </c>
      <c r="G13" s="12">
        <v>24.362335205358882</v>
      </c>
      <c r="H13" s="12">
        <v>8.279554699370026</v>
      </c>
      <c r="J13" s="7">
        <f t="shared" si="0"/>
        <v>-4.9003180346419872E-2</v>
      </c>
    </row>
    <row r="14" spans="1:10" x14ac:dyDescent="0.25">
      <c r="A14" s="7" t="s">
        <v>100</v>
      </c>
      <c r="B14" s="7">
        <v>0</v>
      </c>
      <c r="D14" s="12">
        <v>7.4016259959491402</v>
      </c>
      <c r="E14" s="12">
        <v>9.0290516395696017</v>
      </c>
      <c r="F14" s="12">
        <v>71.812520106894638</v>
      </c>
      <c r="G14" s="12">
        <v>28.27668512230558</v>
      </c>
      <c r="H14" s="12">
        <v>8.2623689812926422</v>
      </c>
      <c r="J14" s="7">
        <f t="shared" si="0"/>
        <v>-6.5100932167969083E-3</v>
      </c>
    </row>
    <row r="15" spans="1:10" x14ac:dyDescent="0.25">
      <c r="A15" s="7" t="s">
        <v>101</v>
      </c>
      <c r="B15" s="7">
        <v>61.680216632909492</v>
      </c>
      <c r="C15" s="9">
        <v>50</v>
      </c>
      <c r="D15" s="12">
        <v>8.0184281622782354</v>
      </c>
      <c r="E15" s="12">
        <v>9.8363031635793625</v>
      </c>
      <c r="F15" s="12">
        <v>63.726234392165004</v>
      </c>
      <c r="G15" s="12">
        <v>32.302322721404764</v>
      </c>
      <c r="H15" s="12">
        <v>8.2717852776936844</v>
      </c>
      <c r="J15" s="7">
        <f t="shared" si="0"/>
        <v>3.725467000046527E-2</v>
      </c>
    </row>
    <row r="16" spans="1:10" x14ac:dyDescent="0.25">
      <c r="A16" s="1" t="s">
        <v>104</v>
      </c>
      <c r="D16" s="12">
        <v>8.6352303286073298</v>
      </c>
      <c r="E16" s="12">
        <v>10.605888249015502</v>
      </c>
      <c r="F16" s="12">
        <v>55.976984935306028</v>
      </c>
      <c r="G16" s="12">
        <v>36.378402926526626</v>
      </c>
      <c r="H16" s="12">
        <v>8.3085879611388762</v>
      </c>
      <c r="J16" s="7">
        <f t="shared" si="0"/>
        <v>8.2291109305366442E-2</v>
      </c>
    </row>
    <row r="17" spans="1:10" x14ac:dyDescent="0.25">
      <c r="A17" s="7" t="s">
        <v>102</v>
      </c>
      <c r="B17" s="7">
        <f>(0.408/(1+x_3/16))*(x_2/(0.22+x_2))</f>
        <v>0.40740247636799359</v>
      </c>
      <c r="D17" s="12">
        <v>9.2520324949364241</v>
      </c>
      <c r="E17" s="12">
        <v>11.328393595224856</v>
      </c>
      <c r="F17" s="12">
        <v>48.658386901490523</v>
      </c>
      <c r="G17" s="12">
        <v>40.441846171850848</v>
      </c>
      <c r="H17" s="12">
        <v>8.373561404193941</v>
      </c>
      <c r="J17" s="7">
        <f t="shared" si="0"/>
        <v>0.12859922469790683</v>
      </c>
    </row>
    <row r="18" spans="1:10" x14ac:dyDescent="0.25">
      <c r="A18" s="7" t="s">
        <v>103</v>
      </c>
      <c r="B18" s="7">
        <f>(1/(1+x_3/71.5))*(x_2/(0.44+x_2))</f>
        <v>0.99707524594522734</v>
      </c>
      <c r="D18" s="12">
        <v>9.8688346612655184</v>
      </c>
      <c r="E18" s="12">
        <v>11.997886222487438</v>
      </c>
      <c r="F18" s="12">
        <v>41.830933550370716</v>
      </c>
      <c r="G18" s="12">
        <v>44.438703466925105</v>
      </c>
      <c r="H18" s="12">
        <v>8.4674899794246059</v>
      </c>
      <c r="J18" s="7">
        <f t="shared" si="0"/>
        <v>0.17617901617808629</v>
      </c>
    </row>
    <row r="19" spans="1:10" x14ac:dyDescent="0.25">
      <c r="A19" s="7" t="s">
        <v>89</v>
      </c>
      <c r="B19" s="7">
        <f>g1_*x_1-u*x_1/x_4</f>
        <v>0.45065212806680249</v>
      </c>
      <c r="D19" s="12">
        <v>10.485636827594613</v>
      </c>
      <c r="E19" s="12">
        <v>12.609379756564259</v>
      </c>
      <c r="F19" s="12">
        <v>35.546096271432774</v>
      </c>
      <c r="G19" s="12">
        <v>48.318256043268121</v>
      </c>
      <c r="H19" s="12">
        <v>8.5911580593965944</v>
      </c>
      <c r="J19" s="7">
        <f t="shared" si="0"/>
        <v>0.22503048374590495</v>
      </c>
    </row>
    <row r="20" spans="1:10" x14ac:dyDescent="0.25">
      <c r="A20" s="7" t="s">
        <v>90</v>
      </c>
      <c r="B20" s="7">
        <f>-10*g1_*x_1+u*(150-x_2)/x_4</f>
        <v>-4.0740247636799358</v>
      </c>
      <c r="D20" s="12">
        <v>11.102438993923707</v>
      </c>
      <c r="E20" s="12">
        <v>13.158841317225955</v>
      </c>
      <c r="F20" s="12">
        <v>29.846265534728097</v>
      </c>
      <c r="G20" s="12">
        <v>52.033320820582574</v>
      </c>
      <c r="H20" s="12">
        <v>8.7453500166756299</v>
      </c>
      <c r="J20" s="7">
        <f t="shared" si="0"/>
        <v>0.27515362740136273</v>
      </c>
    </row>
    <row r="21" spans="1:10" x14ac:dyDescent="0.25">
      <c r="A21" s="7" t="s">
        <v>105</v>
      </c>
      <c r="B21" s="7">
        <f>g2_*x_1-u*x_3/x_4</f>
        <v>0.99707524594522734</v>
      </c>
      <c r="D21" s="12">
        <v>11.719241160252801</v>
      </c>
      <c r="E21" s="12">
        <v>13.644231093663434</v>
      </c>
      <c r="F21" s="12">
        <v>24.754791663501436</v>
      </c>
      <c r="G21" s="12">
        <v>55.54499359849725</v>
      </c>
      <c r="H21" s="12">
        <v>8.9308502238274396</v>
      </c>
      <c r="J21" s="7">
        <f t="shared" si="0"/>
        <v>0.32654844714445963</v>
      </c>
    </row>
    <row r="22" spans="1:10" x14ac:dyDescent="0.25">
      <c r="A22" s="7" t="s">
        <v>106</v>
      </c>
      <c r="B22" s="7">
        <f>u</f>
        <v>-0.43249651698808877</v>
      </c>
      <c r="D22" s="12">
        <v>12.336043326581896</v>
      </c>
      <c r="E22" s="12">
        <v>14.065556513449845</v>
      </c>
      <c r="F22" s="12">
        <v>20.275248058633174</v>
      </c>
      <c r="G22" s="12">
        <v>58.825356172229725</v>
      </c>
      <c r="H22" s="12">
        <v>9.148443053417747</v>
      </c>
      <c r="J22" s="7">
        <f t="shared" si="0"/>
        <v>0.37921494297519565</v>
      </c>
    </row>
    <row r="23" spans="1:10" x14ac:dyDescent="0.25">
      <c r="A23" s="1" t="s">
        <v>13</v>
      </c>
      <c r="D23" s="12">
        <v>12.95284549291099</v>
      </c>
      <c r="E23" s="12">
        <v>14.423168909809785</v>
      </c>
      <c r="F23" s="12">
        <v>16.407834136524745</v>
      </c>
      <c r="G23" s="12">
        <v>61.848656994198713</v>
      </c>
      <c r="H23" s="12">
        <v>9.3989128780122773</v>
      </c>
      <c r="J23" s="7">
        <f t="shared" si="0"/>
        <v>0.43315311489357095</v>
      </c>
    </row>
    <row r="24" spans="1:10" x14ac:dyDescent="0.25">
      <c r="A24" s="8" t="s">
        <v>2</v>
      </c>
      <c r="B24" s="7">
        <f>G102*H102</f>
        <v>20522.71948879839</v>
      </c>
      <c r="D24" s="12">
        <v>13.569647659240085</v>
      </c>
      <c r="E24" s="12">
        <v>14.718564255084782</v>
      </c>
      <c r="F24" s="12">
        <v>13.14169603832099</v>
      </c>
      <c r="G24" s="12">
        <v>64.595087294781649</v>
      </c>
      <c r="H24" s="12">
        <v>9.6830440701767539</v>
      </c>
      <c r="J24" s="7">
        <f t="shared" si="0"/>
        <v>0.48836296289958525</v>
      </c>
    </row>
    <row r="25" spans="1:10" x14ac:dyDescent="0.25">
      <c r="A25" s="1" t="s">
        <v>107</v>
      </c>
      <c r="D25" s="12">
        <v>14.186449825569179</v>
      </c>
      <c r="E25" s="12">
        <v>14.954746901553639</v>
      </c>
      <c r="F25" s="12">
        <v>10.450916413563974</v>
      </c>
      <c r="G25" s="12">
        <v>67.055723343290765</v>
      </c>
      <c r="H25" s="12">
        <v>10.001621002476904</v>
      </c>
      <c r="J25" s="7">
        <f t="shared" si="0"/>
        <v>0.54484448699323873</v>
      </c>
    </row>
    <row r="26" spans="1:10" x14ac:dyDescent="0.25">
      <c r="A26" s="7" t="s">
        <v>46</v>
      </c>
      <c r="B26" s="7">
        <f>MAXA(J2:J102)</f>
        <v>8.7127651333849183</v>
      </c>
      <c r="D26" s="12">
        <v>14.803251991898273</v>
      </c>
      <c r="E26" s="12">
        <v>15.134969479708049</v>
      </c>
      <c r="F26" s="12">
        <v>8.3070579853993234</v>
      </c>
      <c r="G26" s="12">
        <v>69.223918251680203</v>
      </c>
      <c r="H26" s="12">
        <v>10.355428047478449</v>
      </c>
      <c r="J26" s="7">
        <f t="shared" si="0"/>
        <v>0.60259768717453133</v>
      </c>
    </row>
    <row r="27" spans="1:10" x14ac:dyDescent="0.25">
      <c r="A27" s="7" t="s">
        <v>47</v>
      </c>
      <c r="B27" s="7">
        <f>MINA(J2:J102)</f>
        <v>-0.43249651698808877</v>
      </c>
      <c r="D27" s="12">
        <v>15.420054158227368</v>
      </c>
      <c r="E27" s="12">
        <v>15.262937472404133</v>
      </c>
      <c r="F27" s="12">
        <v>6.6770726478087354</v>
      </c>
      <c r="G27" s="12">
        <v>71.096552597221915</v>
      </c>
      <c r="H27" s="12">
        <v>10.745249577747117</v>
      </c>
      <c r="J27" s="7">
        <f t="shared" si="0"/>
        <v>0.66162256344346315</v>
      </c>
    </row>
    <row r="28" spans="1:10" x14ac:dyDescent="0.25">
      <c r="D28" s="12">
        <v>16.036856324556464</v>
      </c>
      <c r="E28" s="12">
        <v>15.343414019914121</v>
      </c>
      <c r="F28" s="12">
        <v>5.516915388556983</v>
      </c>
      <c r="G28" s="12">
        <v>72.684184268275345</v>
      </c>
      <c r="H28" s="12">
        <v>11.171869965848632</v>
      </c>
      <c r="J28" s="7">
        <f t="shared" si="0"/>
        <v>0.72191911580003432</v>
      </c>
    </row>
    <row r="29" spans="1:10" x14ac:dyDescent="0.25">
      <c r="D29" s="12">
        <v>16.653658490885558</v>
      </c>
      <c r="E29" s="12">
        <v>15.38160795214857</v>
      </c>
      <c r="F29" s="12">
        <v>4.7778724837870907</v>
      </c>
      <c r="G29" s="12">
        <v>74.004276196109515</v>
      </c>
      <c r="H29" s="12">
        <v>11.636073584348717</v>
      </c>
      <c r="J29" s="7">
        <f t="shared" si="0"/>
        <v>0.78348734424424427</v>
      </c>
    </row>
    <row r="30" spans="1:10" x14ac:dyDescent="0.25">
      <c r="D30" s="12">
        <v>17.270460657214652</v>
      </c>
      <c r="E30" s="12">
        <v>15.383616321891369</v>
      </c>
      <c r="F30" s="12">
        <v>4.4020011411787543</v>
      </c>
      <c r="G30" s="12">
        <v>75.087634205929945</v>
      </c>
      <c r="H30" s="12">
        <v>12.138644805813097</v>
      </c>
      <c r="J30" s="7">
        <f t="shared" si="0"/>
        <v>0.84632724877609355</v>
      </c>
    </row>
    <row r="31" spans="1:10" x14ac:dyDescent="0.25">
      <c r="D31" s="12">
        <v>17.887262823543747</v>
      </c>
      <c r="E31" s="12">
        <v>15.355944327089748</v>
      </c>
      <c r="F31" s="12">
        <v>4.3267554046235324</v>
      </c>
      <c r="G31" s="12">
        <v>75.975074060088076</v>
      </c>
      <c r="H31" s="12">
        <v>12.680368002807498</v>
      </c>
      <c r="J31" s="7">
        <f t="shared" si="0"/>
        <v>0.91043882939558185</v>
      </c>
    </row>
    <row r="32" spans="1:10" x14ac:dyDescent="0.25">
      <c r="D32" s="12">
        <v>18.504064989872841</v>
      </c>
      <c r="E32" s="12">
        <v>15.304914387254472</v>
      </c>
      <c r="F32" s="12">
        <v>4.491185559826727</v>
      </c>
      <c r="G32" s="12">
        <v>76.707629622480269</v>
      </c>
      <c r="H32" s="12">
        <v>13.262027547897643</v>
      </c>
      <c r="J32" s="7">
        <f t="shared" si="0"/>
        <v>0.97582208610270937</v>
      </c>
    </row>
    <row r="33" spans="1:10" x14ac:dyDescent="0.25">
      <c r="A33" s="1"/>
      <c r="D33" s="12">
        <v>19.120867156201935</v>
      </c>
      <c r="E33" s="12">
        <v>15.235712192166678</v>
      </c>
      <c r="F33" s="12">
        <v>4.8452001891999341</v>
      </c>
      <c r="G33" s="12">
        <v>77.317941910697485</v>
      </c>
      <c r="H33" s="12">
        <v>13.884407813649261</v>
      </c>
      <c r="J33" s="7">
        <f t="shared" si="0"/>
        <v>1.0424770188974759</v>
      </c>
    </row>
    <row r="34" spans="1:10" x14ac:dyDescent="0.25">
      <c r="D34" s="12">
        <v>19.73766932253103</v>
      </c>
      <c r="E34" s="12">
        <v>15.152657999606273</v>
      </c>
      <c r="F34" s="12">
        <v>5.3470783308916294</v>
      </c>
      <c r="G34" s="12">
        <v>77.831120235167148</v>
      </c>
      <c r="H34" s="12">
        <v>14.548293172628071</v>
      </c>
      <c r="J34" s="7">
        <f t="shared" ref="J34:J65" si="1">c_0+c_1*D34+c_2*D34^2+c_3*D34^3</f>
        <v>1.1104036277798817</v>
      </c>
    </row>
    <row r="35" spans="1:10" x14ac:dyDescent="0.25">
      <c r="D35" s="12">
        <v>20.354471488860124</v>
      </c>
      <c r="E35" s="12">
        <v>15.059068534750894</v>
      </c>
      <c r="F35" s="12">
        <v>5.9647645386428021</v>
      </c>
      <c r="G35" s="12">
        <v>78.263854683200137</v>
      </c>
      <c r="H35" s="12">
        <v>15.254467997399802</v>
      </c>
      <c r="J35" s="7">
        <f t="shared" si="1"/>
        <v>1.1796019127499267</v>
      </c>
    </row>
    <row r="36" spans="1:10" x14ac:dyDescent="0.25">
      <c r="D36" s="12">
        <v>20.971273655189218</v>
      </c>
      <c r="E36" s="12">
        <v>14.957696183330855</v>
      </c>
      <c r="F36" s="12">
        <v>6.6715921869341921</v>
      </c>
      <c r="G36" s="12">
        <v>78.628535603675473</v>
      </c>
      <c r="H36" s="12">
        <v>16.003716660530177</v>
      </c>
      <c r="J36" s="7">
        <f t="shared" si="1"/>
        <v>1.2500718738076109</v>
      </c>
    </row>
    <row r="37" spans="1:10" x14ac:dyDescent="0.25">
      <c r="D37" s="12">
        <v>21.588075821518313</v>
      </c>
      <c r="E37" s="12">
        <v>14.85073252337801</v>
      </c>
      <c r="F37" s="12">
        <v>7.446169315155327</v>
      </c>
      <c r="G37" s="12">
        <v>78.934374836290417</v>
      </c>
      <c r="H37" s="12">
        <v>16.79682353458492</v>
      </c>
      <c r="J37" s="7">
        <f t="shared" si="1"/>
        <v>1.3218135109529341</v>
      </c>
    </row>
    <row r="38" spans="1:10" x14ac:dyDescent="0.25">
      <c r="D38" s="12">
        <v>22.204877987847407</v>
      </c>
      <c r="E38" s="12">
        <v>14.740200293540022</v>
      </c>
      <c r="F38" s="12">
        <v>8.2686768614894568</v>
      </c>
      <c r="G38" s="12">
        <v>79.189759361471161</v>
      </c>
      <c r="H38" s="12">
        <v>17.634572992129755</v>
      </c>
      <c r="J38" s="7">
        <f t="shared" si="1"/>
        <v>1.3948268241858965</v>
      </c>
    </row>
    <row r="39" spans="1:10" x14ac:dyDescent="0.25">
      <c r="D39" s="12">
        <v>22.821680154176502</v>
      </c>
      <c r="E39" s="12">
        <v>14.627716596114613</v>
      </c>
      <c r="F39" s="12">
        <v>9.1230647978495423</v>
      </c>
      <c r="G39" s="12">
        <v>79.401892157805847</v>
      </c>
      <c r="H39" s="12">
        <v>18.51774940573041</v>
      </c>
      <c r="J39" s="7">
        <f t="shared" si="1"/>
        <v>1.469111813506498</v>
      </c>
    </row>
    <row r="40" spans="1:10" x14ac:dyDescent="0.25">
      <c r="D40" s="12">
        <v>23.438482320505596</v>
      </c>
      <c r="E40" s="12">
        <v>14.514696290915092</v>
      </c>
      <c r="F40" s="12">
        <v>9.9951706117967838</v>
      </c>
      <c r="G40" s="12">
        <v>79.577521506052108</v>
      </c>
      <c r="H40" s="12">
        <v>19.447137147952606</v>
      </c>
      <c r="J40" s="7">
        <f t="shared" si="1"/>
        <v>1.5446684789147387</v>
      </c>
    </row>
    <row r="41" spans="1:10" x14ac:dyDescent="0.25">
      <c r="D41" s="12">
        <v>24.05528448683469</v>
      </c>
      <c r="E41" s="12">
        <v>14.402482060195805</v>
      </c>
      <c r="F41" s="12">
        <v>10.871490746032498</v>
      </c>
      <c r="G41" s="12">
        <v>79.72330202742846</v>
      </c>
      <c r="H41" s="12">
        <v>20.423520591362074</v>
      </c>
      <c r="J41" s="7">
        <f t="shared" si="1"/>
        <v>1.6214968204106186</v>
      </c>
    </row>
    <row r="42" spans="1:10" x14ac:dyDescent="0.25">
      <c r="D42" s="12">
        <v>24.672086653163785</v>
      </c>
      <c r="E42" s="12">
        <v>14.292098208823008</v>
      </c>
      <c r="F42" s="12">
        <v>11.741534139304003</v>
      </c>
      <c r="G42" s="12">
        <v>79.845103676732748</v>
      </c>
      <c r="H42" s="12">
        <v>21.44768410852453</v>
      </c>
      <c r="J42" s="7">
        <f t="shared" si="1"/>
        <v>1.6995968379941373</v>
      </c>
    </row>
    <row r="43" spans="1:10" x14ac:dyDescent="0.25">
      <c r="D43" s="12">
        <v>25.288888819492879</v>
      </c>
      <c r="E43" s="12">
        <v>14.184382715407233</v>
      </c>
      <c r="F43" s="12">
        <v>12.596590179909883</v>
      </c>
      <c r="G43" s="12">
        <v>79.948267206980162</v>
      </c>
      <c r="H43" s="12">
        <v>22.520412072005705</v>
      </c>
      <c r="J43" s="7">
        <f t="shared" si="1"/>
        <v>1.7789685316652952</v>
      </c>
    </row>
    <row r="44" spans="1:10" x14ac:dyDescent="0.25">
      <c r="A44" s="1"/>
      <c r="D44" s="12">
        <v>25.905690985821973</v>
      </c>
      <c r="E44" s="12">
        <v>14.080107785459965</v>
      </c>
      <c r="F44" s="12">
        <v>13.428589483222883</v>
      </c>
      <c r="G44" s="12">
        <v>80.037877007517949</v>
      </c>
      <c r="H44" s="12">
        <v>23.642488854371319</v>
      </c>
      <c r="J44" s="7">
        <f t="shared" si="1"/>
        <v>1.8596119014240924</v>
      </c>
    </row>
    <row r="45" spans="1:10" x14ac:dyDescent="0.25">
      <c r="D45" s="12">
        <v>26.522493152151068</v>
      </c>
      <c r="E45" s="12">
        <v>13.979981642266843</v>
      </c>
      <c r="F45" s="12">
        <v>14.230051766298164</v>
      </c>
      <c r="G45" s="12">
        <v>80.118956255968016</v>
      </c>
      <c r="H45" s="12">
        <v>24.814698828187105</v>
      </c>
      <c r="J45" s="7">
        <f t="shared" si="1"/>
        <v>1.941526947270529</v>
      </c>
    </row>
    <row r="46" spans="1:10" x14ac:dyDescent="0.25">
      <c r="D46" s="12">
        <v>27.139295318480162</v>
      </c>
      <c r="E46" s="12">
        <v>13.884415790437949</v>
      </c>
      <c r="F46" s="12">
        <v>14.996410127496787</v>
      </c>
      <c r="G46" s="12">
        <v>80.195268763479703</v>
      </c>
      <c r="H46" s="12">
        <v>26.037826366018781</v>
      </c>
      <c r="J46" s="7">
        <f t="shared" si="1"/>
        <v>2.0247136692046048</v>
      </c>
    </row>
    <row r="47" spans="1:10" x14ac:dyDescent="0.25">
      <c r="D47" s="12">
        <v>27.756097484809256</v>
      </c>
      <c r="E47" s="12">
        <v>13.793761708814918</v>
      </c>
      <c r="F47" s="12">
        <v>15.723689535724381</v>
      </c>
      <c r="G47" s="12">
        <v>80.270309397828981</v>
      </c>
      <c r="H47" s="12">
        <v>27.312655840432068</v>
      </c>
      <c r="J47" s="7">
        <f t="shared" si="1"/>
        <v>2.1091720672263192</v>
      </c>
    </row>
    <row r="48" spans="1:10" x14ac:dyDescent="0.25">
      <c r="D48" s="12">
        <v>28.372899651138351</v>
      </c>
      <c r="E48" s="12">
        <v>13.708333486921539</v>
      </c>
      <c r="F48" s="12">
        <v>16.408294995859528</v>
      </c>
      <c r="G48" s="12">
        <v>80.347350903501649</v>
      </c>
      <c r="H48" s="12">
        <v>28.639971623992704</v>
      </c>
      <c r="J48" s="7">
        <f t="shared" si="1"/>
        <v>2.1949021413356729</v>
      </c>
    </row>
    <row r="49" spans="4:10" x14ac:dyDescent="0.25">
      <c r="D49" s="12">
        <v>28.989701817467445</v>
      </c>
      <c r="E49" s="12">
        <v>13.628413034587005</v>
      </c>
      <c r="F49" s="12">
        <v>17.04692470283679</v>
      </c>
      <c r="G49" s="12">
        <v>80.429637778257018</v>
      </c>
      <c r="H49" s="12">
        <v>30.020558089266405</v>
      </c>
      <c r="J49" s="7">
        <f t="shared" si="1"/>
        <v>2.2819038915326662</v>
      </c>
    </row>
    <row r="50" spans="4:10" x14ac:dyDescent="0.25">
      <c r="D50" s="12">
        <v>29.606503983796539</v>
      </c>
      <c r="E50" s="12">
        <v>13.554129093193964</v>
      </c>
      <c r="F50" s="12">
        <v>17.637828378315213</v>
      </c>
      <c r="G50" s="12">
        <v>80.519535705117306</v>
      </c>
      <c r="H50" s="12">
        <v>31.455199608818894</v>
      </c>
      <c r="J50" s="7">
        <f t="shared" si="1"/>
        <v>2.3701773178172978</v>
      </c>
    </row>
    <row r="51" spans="4:10" x14ac:dyDescent="0.25">
      <c r="D51" s="12">
        <v>30.223306150125634</v>
      </c>
      <c r="E51" s="12">
        <v>13.485518079788566</v>
      </c>
      <c r="F51" s="12">
        <v>18.180202112642725</v>
      </c>
      <c r="G51" s="12">
        <v>80.618824983684092</v>
      </c>
      <c r="H51" s="12">
        <v>32.944680555215896</v>
      </c>
      <c r="J51" s="7">
        <f t="shared" si="1"/>
        <v>2.4597224201895695</v>
      </c>
    </row>
    <row r="52" spans="4:10" x14ac:dyDescent="0.25">
      <c r="D52" s="12">
        <v>30.840108316454728</v>
      </c>
      <c r="E52" s="12">
        <v>13.422616411416961</v>
      </c>
      <c r="F52" s="12">
        <v>18.673241996167242</v>
      </c>
      <c r="G52" s="12">
        <v>80.72928591355894</v>
      </c>
      <c r="H52" s="12">
        <v>34.48978530102314</v>
      </c>
      <c r="J52" s="7">
        <f t="shared" si="1"/>
        <v>2.5505391986494796</v>
      </c>
    </row>
    <row r="53" spans="4:10" x14ac:dyDescent="0.25">
      <c r="D53" s="12">
        <v>31.456910482783822</v>
      </c>
      <c r="E53" s="12">
        <v>13.365438500466325</v>
      </c>
      <c r="F53" s="12">
        <v>19.116386190623917</v>
      </c>
      <c r="G53" s="12">
        <v>80.852489475771236</v>
      </c>
      <c r="H53" s="12">
        <v>36.091298218806344</v>
      </c>
      <c r="J53" s="7">
        <f t="shared" si="1"/>
        <v>2.642627653197029</v>
      </c>
    </row>
    <row r="54" spans="4:10" x14ac:dyDescent="0.25">
      <c r="D54" s="12">
        <v>32.07371264911292</v>
      </c>
      <c r="E54" s="12">
        <v>13.313977189124532</v>
      </c>
      <c r="F54" s="12">
        <v>19.509262155351511</v>
      </c>
      <c r="G54" s="12">
        <v>80.990006474687277</v>
      </c>
      <c r="H54" s="12">
        <v>37.750003681131247</v>
      </c>
      <c r="J54" s="7">
        <f t="shared" si="1"/>
        <v>2.7359877838322184</v>
      </c>
    </row>
    <row r="55" spans="4:10" x14ac:dyDescent="0.25">
      <c r="D55" s="12">
        <v>32.690514815442015</v>
      </c>
      <c r="E55" s="12">
        <v>13.268175062500154</v>
      </c>
      <c r="F55" s="12">
        <v>19.852033873407144</v>
      </c>
      <c r="G55" s="12">
        <v>81.143003224432192</v>
      </c>
      <c r="H55" s="12">
        <v>39.466686060563561</v>
      </c>
      <c r="J55" s="7">
        <f t="shared" si="1"/>
        <v>2.8306195905550458</v>
      </c>
    </row>
    <row r="56" spans="4:10" x14ac:dyDescent="0.25">
      <c r="D56" s="12">
        <v>33.307316981771109</v>
      </c>
      <c r="E56" s="12">
        <v>13.227914827784094</v>
      </c>
      <c r="F56" s="12">
        <v>20.145535367577111</v>
      </c>
      <c r="G56" s="12">
        <v>81.312029082193732</v>
      </c>
      <c r="H56" s="12">
        <v>41.242129729669003</v>
      </c>
      <c r="J56" s="7">
        <f t="shared" si="1"/>
        <v>2.9265230733655132</v>
      </c>
    </row>
    <row r="57" spans="4:10" x14ac:dyDescent="0.25">
      <c r="D57" s="12">
        <v>33.924119148100203</v>
      </c>
      <c r="E57" s="12">
        <v>13.193079192167254</v>
      </c>
      <c r="F57" s="12">
        <v>20.39060066064771</v>
      </c>
      <c r="G57" s="12">
        <v>81.497633405159675</v>
      </c>
      <c r="H57" s="12">
        <v>43.07711906101332</v>
      </c>
      <c r="J57" s="7">
        <f t="shared" si="1"/>
        <v>3.0236982322636194</v>
      </c>
    </row>
    <row r="58" spans="4:10" x14ac:dyDescent="0.25">
      <c r="D58" s="12">
        <v>34.540921314429298</v>
      </c>
      <c r="E58" s="12">
        <v>13.163550862840532</v>
      </c>
      <c r="F58" s="12">
        <v>20.588063775405235</v>
      </c>
      <c r="G58" s="12">
        <v>81.700365550517802</v>
      </c>
      <c r="H58" s="12">
        <v>44.972438427162217</v>
      </c>
      <c r="J58" s="7">
        <f t="shared" si="1"/>
        <v>3.1221450672493649</v>
      </c>
    </row>
    <row r="59" spans="4:10" x14ac:dyDescent="0.25">
      <c r="D59" s="12">
        <v>35.157723480758392</v>
      </c>
      <c r="E59" s="12">
        <v>13.139212524289468</v>
      </c>
      <c r="F59" s="12">
        <v>20.738761343644629</v>
      </c>
      <c r="G59" s="12">
        <v>81.920764892708902</v>
      </c>
      <c r="H59" s="12">
        <v>46.928872200681433</v>
      </c>
      <c r="J59" s="7">
        <f t="shared" si="1"/>
        <v>3.2218635783227487</v>
      </c>
    </row>
    <row r="60" spans="4:10" x14ac:dyDescent="0.25">
      <c r="D60" s="12">
        <v>35.774525647087486</v>
      </c>
      <c r="E60" s="12">
        <v>13.119930774321338</v>
      </c>
      <c r="F60" s="12">
        <v>20.843790338291782</v>
      </c>
      <c r="G60" s="12">
        <v>82.158874317800681</v>
      </c>
      <c r="H60" s="12">
        <v>48.947204754136678</v>
      </c>
      <c r="J60" s="7">
        <f t="shared" si="1"/>
        <v>3.3228537654837722</v>
      </c>
    </row>
    <row r="61" spans="4:10" x14ac:dyDescent="0.25">
      <c r="D61" s="12">
        <v>36.391327813416581</v>
      </c>
      <c r="E61" s="12">
        <v>13.105551701712194</v>
      </c>
      <c r="F61" s="12">
        <v>20.904250552143548</v>
      </c>
      <c r="G61" s="12">
        <v>82.415467968389649</v>
      </c>
      <c r="H61" s="12">
        <v>51.028220460093699</v>
      </c>
      <c r="J61" s="7">
        <f t="shared" si="1"/>
        <v>3.4251156287324349</v>
      </c>
    </row>
    <row r="62" spans="4:10" x14ac:dyDescent="0.25">
      <c r="D62" s="12">
        <v>37.008129979745675</v>
      </c>
      <c r="E62" s="12">
        <v>13.095922719025729</v>
      </c>
      <c r="F62" s="12">
        <v>20.921454025421792</v>
      </c>
      <c r="G62" s="12">
        <v>82.690393977894985</v>
      </c>
      <c r="H62" s="12">
        <v>53.172703691118201</v>
      </c>
      <c r="J62" s="7">
        <f t="shared" si="1"/>
        <v>3.5286491680687369</v>
      </c>
    </row>
    <row r="63" spans="4:10" x14ac:dyDescent="0.25">
      <c r="D63" s="12">
        <v>37.624932146074769</v>
      </c>
      <c r="E63" s="12">
        <v>13.090891238825634</v>
      </c>
      <c r="F63" s="12">
        <v>20.896712798348386</v>
      </c>
      <c r="G63" s="12">
        <v>82.983500479735909</v>
      </c>
      <c r="H63" s="12">
        <v>55.381438819775909</v>
      </c>
      <c r="J63" s="7">
        <f t="shared" si="1"/>
        <v>3.6334543834926776</v>
      </c>
    </row>
    <row r="64" spans="4:10" x14ac:dyDescent="0.25">
      <c r="D64" s="12">
        <v>38.241734312403864</v>
      </c>
      <c r="E64" s="12">
        <v>13.090304673675599</v>
      </c>
      <c r="F64" s="12">
        <v>20.831338911145188</v>
      </c>
      <c r="G64" s="12">
        <v>83.294635607331585</v>
      </c>
      <c r="H64" s="12">
        <v>57.655210218632561</v>
      </c>
      <c r="J64" s="7">
        <f t="shared" si="1"/>
        <v>3.7395312750042575</v>
      </c>
    </row>
    <row r="65" spans="4:10" x14ac:dyDescent="0.25">
      <c r="D65" s="12">
        <v>38.858536478732958</v>
      </c>
      <c r="E65" s="12">
        <v>13.094010436139314</v>
      </c>
      <c r="F65" s="12">
        <v>20.726644404034069</v>
      </c>
      <c r="G65" s="12">
        <v>83.623647494101206</v>
      </c>
      <c r="H65" s="12">
        <v>59.99480226025387</v>
      </c>
      <c r="J65" s="7">
        <f t="shared" si="1"/>
        <v>3.8468798426034772</v>
      </c>
    </row>
    <row r="66" spans="4:10" x14ac:dyDescent="0.25">
      <c r="D66" s="12">
        <v>39.475338645062052</v>
      </c>
      <c r="E66" s="12">
        <v>13.101855938780469</v>
      </c>
      <c r="F66" s="12">
        <v>20.583941317236892</v>
      </c>
      <c r="G66" s="12">
        <v>83.970384273463992</v>
      </c>
      <c r="H66" s="12">
        <v>62.400999317205567</v>
      </c>
      <c r="J66" s="7">
        <f t="shared" ref="J66:J102" si="2">c_0+c_1*D66+c_2*D66^2+c_3*D66^3</f>
        <v>3.9555000862903356</v>
      </c>
    </row>
    <row r="67" spans="4:10" x14ac:dyDescent="0.25">
      <c r="D67" s="12">
        <v>40.092140811391147</v>
      </c>
      <c r="E67" s="12">
        <v>13.113688594162756</v>
      </c>
      <c r="F67" s="12">
        <v>20.40454169097552</v>
      </c>
      <c r="G67" s="12">
        <v>84.334694078839107</v>
      </c>
      <c r="H67" s="12">
        <v>64.874585762053371</v>
      </c>
      <c r="J67" s="7">
        <f t="shared" si="2"/>
        <v>4.0653920060648332</v>
      </c>
    </row>
    <row r="68" spans="4:10" x14ac:dyDescent="0.25">
      <c r="D68" s="12">
        <v>40.708942977720241</v>
      </c>
      <c r="E68" s="12">
        <v>13.129426292083082</v>
      </c>
      <c r="F68" s="12">
        <v>20.189206956859469</v>
      </c>
      <c r="G68" s="12">
        <v>84.715925029387904</v>
      </c>
      <c r="H68" s="12">
        <v>67.416345967363014</v>
      </c>
      <c r="J68" s="7">
        <f t="shared" si="2"/>
        <v>4.1765556019269692</v>
      </c>
    </row>
    <row r="69" spans="4:10" x14ac:dyDescent="0.25">
      <c r="D69" s="12">
        <v>41.325745144049336</v>
      </c>
      <c r="E69" s="12">
        <v>13.148902862053472</v>
      </c>
      <c r="F69" s="12">
        <v>19.939385241435108</v>
      </c>
      <c r="G69" s="12">
        <v>85.11392608141405</v>
      </c>
      <c r="H69" s="12">
        <v>70.027064305700208</v>
      </c>
      <c r="J69" s="7">
        <f t="shared" si="2"/>
        <v>4.2889908738767453</v>
      </c>
    </row>
    <row r="70" spans="4:10" x14ac:dyDescent="0.25">
      <c r="D70" s="12">
        <v>41.94254731037843</v>
      </c>
      <c r="E70" s="12">
        <v>13.171846190342698</v>
      </c>
      <c r="F70" s="12">
        <v>19.657373358680847</v>
      </c>
      <c r="G70" s="12">
        <v>85.529223742504882</v>
      </c>
      <c r="H70" s="12">
        <v>72.707525149630698</v>
      </c>
      <c r="J70" s="7">
        <f t="shared" si="2"/>
        <v>4.4026978219141606</v>
      </c>
    </row>
    <row r="71" spans="4:10" x14ac:dyDescent="0.25">
      <c r="D71" s="12">
        <v>42.559349476707524</v>
      </c>
      <c r="E71" s="12">
        <v>13.198137134221065</v>
      </c>
      <c r="F71" s="12">
        <v>19.344269205640209</v>
      </c>
      <c r="G71" s="12">
        <v>85.961269533309121</v>
      </c>
      <c r="H71" s="12">
        <v>75.458512871720202</v>
      </c>
      <c r="J71" s="7">
        <f t="shared" si="2"/>
        <v>4.5176764460392143</v>
      </c>
    </row>
    <row r="72" spans="4:10" x14ac:dyDescent="0.25">
      <c r="D72" s="12">
        <v>43.176151643036619</v>
      </c>
      <c r="E72" s="12">
        <v>13.227656550958871</v>
      </c>
      <c r="F72" s="12">
        <v>19.001170679356722</v>
      </c>
      <c r="G72" s="12">
        <v>86.409514974475456</v>
      </c>
      <c r="H72" s="12">
        <v>78.280811844534441</v>
      </c>
      <c r="J72" s="7">
        <f t="shared" si="2"/>
        <v>4.6339267462519071</v>
      </c>
    </row>
    <row r="73" spans="4:10" x14ac:dyDescent="0.25">
      <c r="D73" s="12">
        <v>43.792953809365713</v>
      </c>
      <c r="E73" s="12">
        <v>13.260285297826419</v>
      </c>
      <c r="F73" s="12">
        <v>18.629175676873903</v>
      </c>
      <c r="G73" s="12">
        <v>86.873411586652594</v>
      </c>
      <c r="H73" s="12">
        <v>81.17520644063913</v>
      </c>
      <c r="J73" s="7">
        <f t="shared" si="2"/>
        <v>4.7514487225522402</v>
      </c>
    </row>
    <row r="74" spans="4:10" x14ac:dyDescent="0.25">
      <c r="D74" s="12">
        <v>44.409755975694807</v>
      </c>
      <c r="E74" s="12">
        <v>13.295904232094012</v>
      </c>
      <c r="F74" s="12">
        <v>18.22938209523528</v>
      </c>
      <c r="G74" s="12">
        <v>87.352410890489239</v>
      </c>
      <c r="H74" s="12">
        <v>84.142481032600003</v>
      </c>
      <c r="J74" s="7">
        <f t="shared" si="2"/>
        <v>4.8702423749402115</v>
      </c>
    </row>
    <row r="75" spans="4:10" x14ac:dyDescent="0.25">
      <c r="D75" s="12">
        <v>45.026558142023902</v>
      </c>
      <c r="E75" s="12">
        <v>13.334394211031949</v>
      </c>
      <c r="F75" s="12">
        <v>17.802887831484377</v>
      </c>
      <c r="G75" s="12">
        <v>87.845964406634067</v>
      </c>
      <c r="H75" s="12">
        <v>87.183419992982778</v>
      </c>
      <c r="J75" s="7">
        <f t="shared" si="2"/>
        <v>4.9903077034158221</v>
      </c>
    </row>
    <row r="76" spans="4:10" x14ac:dyDescent="0.25">
      <c r="D76" s="12">
        <v>45.643360308352996</v>
      </c>
      <c r="E76" s="12">
        <v>13.375636091910531</v>
      </c>
      <c r="F76" s="12">
        <v>17.350790782664717</v>
      </c>
      <c r="G76" s="12">
        <v>88.353523655735813</v>
      </c>
      <c r="H76" s="12">
        <v>90.298807694353201</v>
      </c>
      <c r="J76" s="7">
        <f t="shared" si="2"/>
        <v>5.1116447079790728</v>
      </c>
    </row>
    <row r="77" spans="4:10" x14ac:dyDescent="0.25">
      <c r="D77" s="12">
        <v>46.26016247468209</v>
      </c>
      <c r="E77" s="12">
        <v>13.419510732000061</v>
      </c>
      <c r="F77" s="12">
        <v>16.87418884581982</v>
      </c>
      <c r="G77" s="12">
        <v>88.874540158443153</v>
      </c>
      <c r="H77" s="12">
        <v>93.489428509276976</v>
      </c>
      <c r="J77" s="7">
        <f t="shared" si="2"/>
        <v>5.2342533886299609</v>
      </c>
    </row>
    <row r="78" spans="4:10" x14ac:dyDescent="0.25">
      <c r="D78" s="12">
        <v>46.876964641011185</v>
      </c>
      <c r="E78" s="12">
        <v>13.465898988570842</v>
      </c>
      <c r="F78" s="12">
        <v>16.374179917993214</v>
      </c>
      <c r="G78" s="12">
        <v>89.408465435404779</v>
      </c>
      <c r="H78" s="12">
        <v>96.756066810319837</v>
      </c>
      <c r="J78" s="7">
        <f t="shared" si="2"/>
        <v>5.3581337453684892</v>
      </c>
    </row>
    <row r="79" spans="4:10" x14ac:dyDescent="0.25">
      <c r="D79" s="12">
        <v>47.493766807340279</v>
      </c>
      <c r="E79" s="12">
        <v>13.514681718893172</v>
      </c>
      <c r="F79" s="12">
        <v>15.851861896228419</v>
      </c>
      <c r="G79" s="12">
        <v>89.954751007269408</v>
      </c>
      <c r="H79" s="12">
        <v>100.0995069700475</v>
      </c>
      <c r="J79" s="7">
        <f t="shared" si="2"/>
        <v>5.4832857781946567</v>
      </c>
    </row>
    <row r="80" spans="4:10" x14ac:dyDescent="0.25">
      <c r="D80" s="12">
        <v>48.110568973669373</v>
      </c>
      <c r="E80" s="12">
        <v>13.565739780237354</v>
      </c>
      <c r="F80" s="12">
        <v>15.308332677568963</v>
      </c>
      <c r="G80" s="12">
        <v>90.512848394685747</v>
      </c>
      <c r="H80" s="12">
        <v>103.5205333610257</v>
      </c>
      <c r="J80" s="7">
        <f t="shared" si="2"/>
        <v>5.6097094871084625</v>
      </c>
    </row>
    <row r="81" spans="4:25" x14ac:dyDescent="0.25">
      <c r="D81" s="12">
        <v>48.727371139998468</v>
      </c>
      <c r="E81" s="12">
        <v>13.618954029873692</v>
      </c>
      <c r="F81" s="12">
        <v>14.744690159058369</v>
      </c>
      <c r="G81" s="12">
        <v>91.082209118302472</v>
      </c>
      <c r="H81" s="12">
        <v>107.01993035582015</v>
      </c>
      <c r="J81" s="7">
        <f t="shared" si="2"/>
        <v>5.7374048721099085</v>
      </c>
    </row>
    <row r="82" spans="4:25" x14ac:dyDescent="0.25">
      <c r="D82" s="12">
        <v>49.344173306327562</v>
      </c>
      <c r="E82" s="12">
        <v>13.674205325072483</v>
      </c>
      <c r="F82" s="12">
        <v>14.162032237740156</v>
      </c>
      <c r="G82" s="12">
        <v>91.662284698768303</v>
      </c>
      <c r="H82" s="12">
        <v>110.59848232699657</v>
      </c>
      <c r="J82" s="7">
        <f t="shared" si="2"/>
        <v>5.8663719331989927</v>
      </c>
      <c r="L82" s="8" t="s">
        <v>154</v>
      </c>
    </row>
    <row r="83" spans="4:25" x14ac:dyDescent="0.25">
      <c r="D83" s="12">
        <v>49.960975472656656</v>
      </c>
      <c r="E83" s="12">
        <v>13.73137452310403</v>
      </c>
      <c r="F83" s="12">
        <v>13.561456810657853</v>
      </c>
      <c r="G83" s="12">
        <v>92.252526656731931</v>
      </c>
      <c r="H83" s="12">
        <v>114.25697364712072</v>
      </c>
      <c r="J83" s="7">
        <f t="shared" si="2"/>
        <v>5.9966106703757163</v>
      </c>
      <c r="L83" s="1" t="s">
        <v>130</v>
      </c>
      <c r="O83" s="1" t="s">
        <v>131</v>
      </c>
      <c r="R83" s="1" t="s">
        <v>132</v>
      </c>
      <c r="U83" s="1" t="s">
        <v>133</v>
      </c>
      <c r="X83" s="1" t="s">
        <v>134</v>
      </c>
    </row>
    <row r="84" spans="4:25" x14ac:dyDescent="0.25">
      <c r="D84" s="12">
        <v>50.577777638985751</v>
      </c>
      <c r="E84" s="12">
        <v>13.790333619165191</v>
      </c>
      <c r="F84" s="12">
        <v>12.944154724812529</v>
      </c>
      <c r="G84" s="12">
        <v>92.852189996061796</v>
      </c>
      <c r="H84" s="12">
        <v>117.99618868875829</v>
      </c>
      <c r="J84" s="7">
        <f t="shared" si="2"/>
        <v>6.1281210836400799</v>
      </c>
      <c r="L84" s="7">
        <v>-9.9150141643059506E-2</v>
      </c>
      <c r="M84" s="7">
        <v>1.4367743018294099</v>
      </c>
      <c r="O84" s="7">
        <v>0</v>
      </c>
      <c r="P84" s="7">
        <v>150.089766606822</v>
      </c>
      <c r="R84" s="7">
        <v>-9.9150141643059506E-2</v>
      </c>
      <c r="S84" s="7">
        <v>5.0859267321357005E-4</v>
      </c>
      <c r="U84" s="7">
        <v>0</v>
      </c>
      <c r="V84" s="7">
        <v>10.4129263913823</v>
      </c>
      <c r="X84" s="7">
        <v>0</v>
      </c>
      <c r="Y84" s="7">
        <v>2.1621621621623101E-2</v>
      </c>
    </row>
    <row r="85" spans="4:25" x14ac:dyDescent="0.25">
      <c r="D85" s="12">
        <v>51.194579805314845</v>
      </c>
      <c r="E85" s="12">
        <v>13.850976084065522</v>
      </c>
      <c r="F85" s="12">
        <v>12.311154379618719</v>
      </c>
      <c r="G85" s="12">
        <v>93.460309257238762</v>
      </c>
      <c r="H85" s="12">
        <v>121.81691182447503</v>
      </c>
      <c r="J85" s="7">
        <f t="shared" si="2"/>
        <v>6.2609031729920819</v>
      </c>
      <c r="L85" s="7">
        <v>3.1728045325779002</v>
      </c>
      <c r="M85" s="7">
        <v>3.2153228800585998</v>
      </c>
      <c r="O85" s="7">
        <v>1.6855524079320101</v>
      </c>
      <c r="P85" s="7">
        <v>141.104459849151</v>
      </c>
      <c r="R85" s="7">
        <v>2.8753541076487199</v>
      </c>
      <c r="S85" s="7">
        <v>5.37124722181255</v>
      </c>
      <c r="U85" s="7">
        <v>2.4787535410764798</v>
      </c>
      <c r="V85" s="7">
        <v>10.400211574551999</v>
      </c>
      <c r="X85" s="7">
        <v>5.4609929078014101</v>
      </c>
      <c r="Y85" s="7">
        <v>2.1621621621623101E-2</v>
      </c>
    </row>
    <row r="86" spans="4:25" x14ac:dyDescent="0.25">
      <c r="D86" s="12">
        <v>51.811381971643939</v>
      </c>
      <c r="E86" s="12">
        <v>13.913229228874798</v>
      </c>
      <c r="F86" s="12">
        <v>11.663133300883604</v>
      </c>
      <c r="G86" s="12">
        <v>94.076621093404412</v>
      </c>
      <c r="H86" s="12">
        <v>125.71992742683665</v>
      </c>
      <c r="J86" s="7">
        <f t="shared" si="2"/>
        <v>6.394956938431724</v>
      </c>
      <c r="L86" s="7">
        <v>6.1473087818696897</v>
      </c>
      <c r="M86" s="7">
        <v>6.4316629454635796</v>
      </c>
      <c r="O86" s="7">
        <v>2.9745042492917801</v>
      </c>
      <c r="P86" s="7">
        <v>131.043988180306</v>
      </c>
      <c r="R86" s="7">
        <v>4.5609065155807302</v>
      </c>
      <c r="S86" s="7">
        <v>10.748597555703601</v>
      </c>
      <c r="U86" s="7">
        <v>5.8498583569405103</v>
      </c>
      <c r="V86" s="7">
        <v>10.382919423662701</v>
      </c>
      <c r="X86" s="7">
        <v>10.0283687943262</v>
      </c>
      <c r="Y86" s="7">
        <v>2.1621621621623101E-2</v>
      </c>
    </row>
    <row r="87" spans="4:25" x14ac:dyDescent="0.25">
      <c r="D87" s="12">
        <v>52.428184137973034</v>
      </c>
      <c r="E87" s="12">
        <v>13.976946986528445</v>
      </c>
      <c r="F87" s="12">
        <v>11.001504801757559</v>
      </c>
      <c r="G87" s="12">
        <v>94.699609206569903</v>
      </c>
      <c r="H87" s="12">
        <v>129.70601986840887</v>
      </c>
      <c r="J87" s="7">
        <f t="shared" si="2"/>
        <v>6.5302823799590044</v>
      </c>
      <c r="L87" s="7">
        <v>9.0226628895184096</v>
      </c>
      <c r="M87" s="7">
        <v>10.3666444581199</v>
      </c>
      <c r="O87" s="7">
        <v>4.26345609065155</v>
      </c>
      <c r="P87" s="7">
        <v>117.75191866585899</v>
      </c>
      <c r="R87" s="7">
        <v>6.7422096317280404</v>
      </c>
      <c r="S87" s="7">
        <v>20.791268480986201</v>
      </c>
      <c r="U87" s="7">
        <v>8.9235127478753498</v>
      </c>
      <c r="V87" s="7">
        <v>10.3671530507931</v>
      </c>
      <c r="X87" s="7">
        <v>12.113475177304901</v>
      </c>
      <c r="Y87" s="7">
        <v>0</v>
      </c>
    </row>
    <row r="88" spans="4:25" x14ac:dyDescent="0.25">
      <c r="D88" s="12">
        <v>53.044986304302128</v>
      </c>
      <c r="E88" s="12">
        <v>14.041983289961891</v>
      </c>
      <c r="F88" s="12">
        <v>10.32768219539096</v>
      </c>
      <c r="G88" s="12">
        <v>95.327757298746391</v>
      </c>
      <c r="H88" s="12">
        <v>133.77597352175741</v>
      </c>
      <c r="J88" s="7">
        <f t="shared" si="2"/>
        <v>6.6668794975739232</v>
      </c>
      <c r="L88" s="7">
        <v>11.4022662889518</v>
      </c>
      <c r="M88" s="7">
        <v>13.586036079564201</v>
      </c>
      <c r="O88" s="7">
        <v>5.4532577903682702</v>
      </c>
      <c r="P88" s="7">
        <v>104.460357744086</v>
      </c>
      <c r="R88" s="7">
        <v>8.0311614730878098</v>
      </c>
      <c r="S88" s="7">
        <v>29.043184603882501</v>
      </c>
      <c r="U88" s="7">
        <v>11.699716713880999</v>
      </c>
      <c r="V88" s="7">
        <v>10.3529124559431</v>
      </c>
      <c r="X88" s="7">
        <v>12.9078014184397</v>
      </c>
      <c r="Y88" s="7">
        <v>0.45405405405405402</v>
      </c>
    </row>
    <row r="89" spans="4:25" x14ac:dyDescent="0.25">
      <c r="D89" s="12">
        <v>53.661788470631222</v>
      </c>
      <c r="E89" s="12">
        <v>14.108192072110564</v>
      </c>
      <c r="F89" s="12">
        <v>9.6430787949341799</v>
      </c>
      <c r="G89" s="12">
        <v>95.959549071945077</v>
      </c>
      <c r="H89" s="12">
        <v>137.93057275944801</v>
      </c>
      <c r="J89" s="7">
        <f t="shared" si="2"/>
        <v>6.8047482912764821</v>
      </c>
      <c r="L89" s="7">
        <v>12.9886685552407</v>
      </c>
      <c r="M89" s="7">
        <v>15.373230733238</v>
      </c>
      <c r="O89" s="7">
        <v>6.6430594900849798</v>
      </c>
      <c r="P89" s="7">
        <v>90.091597540445804</v>
      </c>
      <c r="R89" s="7">
        <v>9.3201133144475907</v>
      </c>
      <c r="S89" s="7">
        <v>37.295100726778898</v>
      </c>
      <c r="U89" s="7">
        <v>14.277620396600501</v>
      </c>
      <c r="V89" s="7">
        <v>11.416888328306699</v>
      </c>
      <c r="X89" s="7">
        <v>13.900709219858101</v>
      </c>
      <c r="Y89" s="7">
        <v>0.84324324324324296</v>
      </c>
    </row>
    <row r="90" spans="4:25" x14ac:dyDescent="0.25">
      <c r="D90" s="12">
        <v>54.278590636960317</v>
      </c>
      <c r="E90" s="12">
        <v>14.175427265909891</v>
      </c>
      <c r="F90" s="12">
        <v>8.9491079135375973</v>
      </c>
      <c r="G90" s="12">
        <v>96.593468228177088</v>
      </c>
      <c r="H90" s="12">
        <v>142.17060195404639</v>
      </c>
      <c r="J90" s="7">
        <f t="shared" si="2"/>
        <v>6.9438887610666802</v>
      </c>
      <c r="L90" s="7">
        <v>15.6657223796034</v>
      </c>
      <c r="M90" s="7">
        <v>15.359498731061199</v>
      </c>
      <c r="O90" s="7">
        <v>8.0311614730878098</v>
      </c>
      <c r="P90" s="7">
        <v>72.490222305857401</v>
      </c>
      <c r="R90" s="7">
        <v>10.609065155807301</v>
      </c>
      <c r="S90" s="7">
        <v>46.983282558831398</v>
      </c>
      <c r="U90" s="7">
        <v>17.549575070821501</v>
      </c>
      <c r="V90" s="7">
        <v>14.9907690429811</v>
      </c>
      <c r="X90" s="7">
        <v>17.872340425531899</v>
      </c>
      <c r="Y90" s="7">
        <v>1.1243243243243199</v>
      </c>
    </row>
    <row r="91" spans="4:25" x14ac:dyDescent="0.25">
      <c r="D91" s="12">
        <v>54.895392803289411</v>
      </c>
      <c r="E91" s="12">
        <v>14.243540012755242</v>
      </c>
      <c r="F91" s="12">
        <v>8.2472108701415436</v>
      </c>
      <c r="G91" s="12">
        <v>97.227957385095308</v>
      </c>
      <c r="H91" s="12">
        <v>146.4968454781183</v>
      </c>
      <c r="J91" s="7">
        <f t="shared" si="2"/>
        <v>7.0843009069445166</v>
      </c>
      <c r="L91" s="7">
        <v>18.838526912181301</v>
      </c>
      <c r="M91" s="7">
        <v>14.9841573382293</v>
      </c>
      <c r="O91" s="7">
        <v>9.3201133144475907</v>
      </c>
      <c r="P91" s="7">
        <v>55.607488518520398</v>
      </c>
      <c r="R91" s="7">
        <v>11.6005665722379</v>
      </c>
      <c r="S91" s="7">
        <v>54.159525177880198</v>
      </c>
      <c r="U91" s="7">
        <v>20.424929178470201</v>
      </c>
      <c r="V91" s="7">
        <v>18.566684128348399</v>
      </c>
      <c r="X91" s="7">
        <v>22.737588652482199</v>
      </c>
      <c r="Y91" s="7">
        <v>1.49189189189189</v>
      </c>
    </row>
    <row r="92" spans="4:25" x14ac:dyDescent="0.25">
      <c r="D92" s="12">
        <v>55.512194969618506</v>
      </c>
      <c r="E92" s="12">
        <v>14.312341196313561</v>
      </c>
      <c r="F92" s="12">
        <v>7.5392369171131257</v>
      </c>
      <c r="G92" s="12">
        <v>97.860792381718483</v>
      </c>
      <c r="H92" s="12">
        <v>150.9100877042294</v>
      </c>
      <c r="J92" s="7">
        <f t="shared" si="2"/>
        <v>7.2259847289099932</v>
      </c>
      <c r="L92" s="7">
        <v>22.3087818696883</v>
      </c>
      <c r="M92" s="7">
        <v>14.6072901673778</v>
      </c>
      <c r="O92" s="7">
        <v>11.0056657223796</v>
      </c>
      <c r="P92" s="7">
        <v>34.413923233021798</v>
      </c>
      <c r="R92" s="7">
        <v>12.691218130311601</v>
      </c>
      <c r="S92" s="7">
        <v>61.694325631544899</v>
      </c>
      <c r="U92" s="7">
        <v>24.985835694050898</v>
      </c>
      <c r="V92" s="7">
        <v>24.647418129294401</v>
      </c>
      <c r="X92" s="7">
        <v>26.411347517730398</v>
      </c>
      <c r="Y92" s="7">
        <v>1.77297297297297</v>
      </c>
    </row>
    <row r="93" spans="4:25" x14ac:dyDescent="0.25">
      <c r="D93" s="12">
        <v>56.1289971359476</v>
      </c>
      <c r="E93" s="12">
        <v>14.381624713662962</v>
      </c>
      <c r="F93" s="12">
        <v>6.8272094252700892</v>
      </c>
      <c r="G93" s="12">
        <v>98.489436754672852</v>
      </c>
      <c r="H93" s="12">
        <v>155.41111300494546</v>
      </c>
      <c r="J93" s="7">
        <f t="shared" si="2"/>
        <v>7.3689402269631081</v>
      </c>
      <c r="L93" s="7">
        <v>26.770538243626</v>
      </c>
      <c r="M93" s="7">
        <v>14.225337069794101</v>
      </c>
      <c r="O93" s="7">
        <v>12.096317280453199</v>
      </c>
      <c r="P93" s="7">
        <v>20.404738049343599</v>
      </c>
      <c r="R93" s="7">
        <v>14.6742209631728</v>
      </c>
      <c r="S93" s="7">
        <v>67.788283041994404</v>
      </c>
      <c r="U93" s="7">
        <v>28.0594900849858</v>
      </c>
      <c r="V93" s="7">
        <v>30.376714593049499</v>
      </c>
      <c r="X93" s="7">
        <v>28.992907801418401</v>
      </c>
      <c r="Y93" s="7">
        <v>1.9459459459459401</v>
      </c>
    </row>
    <row r="94" spans="4:25" x14ac:dyDescent="0.25">
      <c r="D94" s="12">
        <v>56.745799302276694</v>
      </c>
      <c r="E94" s="12">
        <v>14.451043367697482</v>
      </c>
      <c r="F94" s="12">
        <v>6.1145654486933791</v>
      </c>
      <c r="G94" s="12">
        <v>99.10931359487067</v>
      </c>
      <c r="H94" s="12">
        <v>160.00070575283223</v>
      </c>
      <c r="J94" s="7">
        <f t="shared" si="2"/>
        <v>7.5131674011038623</v>
      </c>
      <c r="L94" s="7">
        <v>30.835694050991499</v>
      </c>
      <c r="M94" s="7">
        <v>14.2044847701924</v>
      </c>
      <c r="O94" s="7">
        <v>12.7903682719546</v>
      </c>
      <c r="P94" s="7">
        <v>10.347317936537699</v>
      </c>
      <c r="R94" s="7">
        <v>17.152974504249201</v>
      </c>
      <c r="S94" s="7">
        <v>72.084365352632702</v>
      </c>
      <c r="U94" s="7">
        <v>30.637393767705301</v>
      </c>
      <c r="V94" s="7">
        <v>36.1085540201708</v>
      </c>
      <c r="X94" s="7">
        <v>32.6666666666666</v>
      </c>
      <c r="Y94" s="7">
        <v>2.5945945945945899</v>
      </c>
    </row>
    <row r="95" spans="4:25" x14ac:dyDescent="0.25">
      <c r="D95" s="12">
        <v>57.362601468605789</v>
      </c>
      <c r="E95" s="12">
        <v>14.520237960137834</v>
      </c>
      <c r="F95" s="12">
        <v>5.4048621354939357</v>
      </c>
      <c r="G95" s="12">
        <v>99.715690040489946</v>
      </c>
      <c r="H95" s="12">
        <v>164.67965032045541</v>
      </c>
      <c r="J95" s="7">
        <f t="shared" si="2"/>
        <v>7.6586662513322565</v>
      </c>
      <c r="L95" s="7">
        <v>34.801699716713799</v>
      </c>
      <c r="M95" s="7">
        <v>14.1841410632638</v>
      </c>
      <c r="O95" s="7">
        <v>14.178470254957499</v>
      </c>
      <c r="P95" s="7">
        <v>9.2629983572456602</v>
      </c>
      <c r="R95" s="7">
        <v>19.730878186968798</v>
      </c>
      <c r="S95" s="7">
        <v>75.302739788730605</v>
      </c>
      <c r="U95" s="7">
        <v>35.892351274787501</v>
      </c>
      <c r="V95" s="7">
        <v>50.085189272763301</v>
      </c>
      <c r="X95" s="7">
        <v>36.539007092198503</v>
      </c>
      <c r="Y95" s="7">
        <v>3.2648648648648599</v>
      </c>
    </row>
    <row r="96" spans="4:25" x14ac:dyDescent="0.25">
      <c r="D96" s="12">
        <v>57.979403634934883</v>
      </c>
      <c r="E96" s="12">
        <v>14.58879166154831</v>
      </c>
      <c r="F96" s="12">
        <v>4.7022344287058093</v>
      </c>
      <c r="G96" s="12">
        <v>100.30298571495615</v>
      </c>
      <c r="H96" s="12">
        <v>169.44873108038067</v>
      </c>
      <c r="J96" s="7">
        <f t="shared" si="2"/>
        <v>7.8054367776482891</v>
      </c>
      <c r="L96" s="7">
        <v>39.164305949008501</v>
      </c>
      <c r="M96" s="7">
        <v>14.161762985642399</v>
      </c>
      <c r="O96" s="7">
        <v>16.458923512747798</v>
      </c>
      <c r="P96" s="7">
        <v>9.2513007257617499</v>
      </c>
      <c r="R96" s="7">
        <v>22.3087818696883</v>
      </c>
      <c r="S96" s="7">
        <v>78.162047797539401</v>
      </c>
      <c r="U96" s="7">
        <v>40.354107648725197</v>
      </c>
      <c r="V96" s="7">
        <v>66.220291830475801</v>
      </c>
      <c r="X96" s="7">
        <v>40.609929078014098</v>
      </c>
      <c r="Y96" s="7">
        <v>3.9567567567567501</v>
      </c>
    </row>
    <row r="97" spans="4:25" x14ac:dyDescent="0.25">
      <c r="D97" s="12">
        <v>58.596205801263977</v>
      </c>
      <c r="E97" s="12">
        <v>14.6560084523801</v>
      </c>
      <c r="F97" s="12">
        <v>4.0136121114928498</v>
      </c>
      <c r="G97" s="12">
        <v>100.86189715610638</v>
      </c>
      <c r="H97" s="12">
        <v>174.3087324051738</v>
      </c>
      <c r="J97" s="7">
        <f t="shared" si="2"/>
        <v>7.9534789800519601</v>
      </c>
      <c r="L97" s="7">
        <v>43.725212464589198</v>
      </c>
      <c r="M97" s="7">
        <v>14.1383677226745</v>
      </c>
      <c r="O97" s="7">
        <v>19.1359773371104</v>
      </c>
      <c r="P97" s="7">
        <v>9.9557015781630493</v>
      </c>
      <c r="R97" s="7">
        <v>24.985835694050898</v>
      </c>
      <c r="S97" s="7">
        <v>80.661780786385904</v>
      </c>
      <c r="U97" s="7">
        <v>44.518413597733698</v>
      </c>
      <c r="V97" s="7">
        <v>83.793185875364202</v>
      </c>
      <c r="X97" s="7">
        <v>44.085106382978701</v>
      </c>
      <c r="Y97" s="7">
        <v>4.5189189189189198</v>
      </c>
    </row>
    <row r="98" spans="4:25" x14ac:dyDescent="0.25">
      <c r="D98" s="12">
        <v>59.213007967593072</v>
      </c>
      <c r="E98" s="12">
        <v>14.720922857980753</v>
      </c>
      <c r="F98" s="12">
        <v>3.3486209529001663</v>
      </c>
      <c r="G98" s="12">
        <v>101.37969452628344</v>
      </c>
      <c r="H98" s="12">
        <v>179.26043866740051</v>
      </c>
      <c r="J98" s="7">
        <f t="shared" si="2"/>
        <v>8.1027928585432711</v>
      </c>
      <c r="L98" s="7">
        <v>48.186968838526901</v>
      </c>
      <c r="M98" s="7">
        <v>14.1154810523799</v>
      </c>
      <c r="O98" s="7">
        <v>22.110481586402202</v>
      </c>
      <c r="P98" s="7">
        <v>11.0176430798337</v>
      </c>
      <c r="R98" s="7">
        <v>27.464589235127399</v>
      </c>
      <c r="S98" s="7">
        <v>83.521597387867999</v>
      </c>
      <c r="U98" s="7">
        <v>48.186968838526901</v>
      </c>
      <c r="V98" s="7">
        <v>103.163955020063</v>
      </c>
      <c r="X98" s="7">
        <v>47.163120567375799</v>
      </c>
      <c r="Y98" s="7">
        <v>5.8162162162162101</v>
      </c>
    </row>
    <row r="99" spans="4:25" x14ac:dyDescent="0.25">
      <c r="D99" s="12">
        <v>59.829810133922166</v>
      </c>
      <c r="E99" s="12">
        <v>14.782314055298594</v>
      </c>
      <c r="F99" s="12">
        <v>2.719441252839506</v>
      </c>
      <c r="G99" s="12">
        <v>101.84040247895759</v>
      </c>
      <c r="H99" s="12">
        <v>184.30463423962652</v>
      </c>
      <c r="J99" s="7">
        <f t="shared" si="2"/>
        <v>8.2533784131222223</v>
      </c>
      <c r="L99" s="7">
        <v>52.252124645892302</v>
      </c>
      <c r="M99" s="7">
        <v>14.0946287527781</v>
      </c>
      <c r="O99" s="7">
        <v>24.093484419263401</v>
      </c>
      <c r="P99" s="7">
        <v>10.648404799080399</v>
      </c>
      <c r="R99" s="7">
        <v>30.240793201133101</v>
      </c>
      <c r="S99" s="7">
        <v>86.020821784041303</v>
      </c>
      <c r="U99" s="7">
        <v>51.161473087818699</v>
      </c>
      <c r="V99" s="7">
        <v>123.256417168054</v>
      </c>
      <c r="X99" s="7">
        <v>49.843971631205598</v>
      </c>
      <c r="Y99" s="7">
        <v>6.8324324324324301</v>
      </c>
    </row>
    <row r="100" spans="4:25" x14ac:dyDescent="0.25">
      <c r="D100" s="12">
        <v>60.44661230025126</v>
      </c>
      <c r="E100" s="12">
        <v>14.838176437694473</v>
      </c>
      <c r="F100" s="12">
        <v>2.1461032184389697</v>
      </c>
      <c r="G100" s="12">
        <v>102.21932510186841</v>
      </c>
      <c r="H100" s="12">
        <v>189.44210349441755</v>
      </c>
      <c r="J100" s="7">
        <f t="shared" si="2"/>
        <v>8.4052356437888101</v>
      </c>
      <c r="L100" s="7">
        <v>55.722379603399403</v>
      </c>
      <c r="M100" s="7">
        <v>14.0768280092156</v>
      </c>
      <c r="O100" s="7">
        <v>27.167138810198299</v>
      </c>
      <c r="P100" s="7">
        <v>10.2735719989217</v>
      </c>
      <c r="R100" s="7">
        <v>32.818696883852702</v>
      </c>
      <c r="S100" s="7">
        <v>87.443864083693995</v>
      </c>
      <c r="U100" s="7">
        <v>53.838526912181301</v>
      </c>
      <c r="V100" s="7">
        <v>144.427604375931</v>
      </c>
      <c r="X100" s="7">
        <v>52.326241134751697</v>
      </c>
      <c r="Y100" s="7">
        <v>7.8270270270270199</v>
      </c>
    </row>
    <row r="101" spans="4:25" x14ac:dyDescent="0.25">
      <c r="D101" s="12">
        <v>61.063414466580355</v>
      </c>
      <c r="E101" s="12">
        <v>14.885981155972337</v>
      </c>
      <c r="F101" s="12">
        <v>1.653870460223261</v>
      </c>
      <c r="G101" s="12">
        <v>102.48665392799906</v>
      </c>
      <c r="H101" s="12">
        <v>194.67363080433935</v>
      </c>
      <c r="J101" s="7">
        <f t="shared" si="2"/>
        <v>8.5583645505430397</v>
      </c>
      <c r="L101" s="7">
        <v>58.696883852691201</v>
      </c>
      <c r="M101" s="7">
        <v>14.0615702290192</v>
      </c>
      <c r="O101" s="7">
        <v>30.141643059490001</v>
      </c>
      <c r="P101" s="7">
        <v>9.5401813641472497</v>
      </c>
      <c r="R101" s="7">
        <v>35.396600566572197</v>
      </c>
      <c r="S101" s="7">
        <v>88.866906383346603</v>
      </c>
      <c r="U101" s="7">
        <v>56.317280453257702</v>
      </c>
      <c r="V101" s="7">
        <v>166.317941623732</v>
      </c>
      <c r="X101" s="7">
        <v>55.602836879432601</v>
      </c>
      <c r="Y101" s="7">
        <v>9.0378378378378397</v>
      </c>
    </row>
    <row r="102" spans="4:25" x14ac:dyDescent="0.25">
      <c r="D102" s="12">
        <v>61.680216632909492</v>
      </c>
      <c r="E102" s="12">
        <v>14.92295418153787</v>
      </c>
      <c r="F102" s="12">
        <v>1.2704599122336002</v>
      </c>
      <c r="G102" s="12">
        <v>102.61359716593066</v>
      </c>
      <c r="H102" s="12">
        <v>200.00000054195797</v>
      </c>
      <c r="J102" s="7">
        <f t="shared" si="2"/>
        <v>8.7127651333849183</v>
      </c>
      <c r="L102" s="7">
        <v>60.9773371104815</v>
      </c>
      <c r="M102" s="7">
        <v>15.1270718794025</v>
      </c>
      <c r="O102" s="7">
        <v>33.3144475920679</v>
      </c>
      <c r="P102" s="7">
        <v>9.5239063986043906</v>
      </c>
      <c r="R102" s="7">
        <v>38.866855524079298</v>
      </c>
      <c r="S102" s="7">
        <v>90.644437776229296</v>
      </c>
      <c r="U102" s="7">
        <v>58.5977337110481</v>
      </c>
      <c r="V102" s="7">
        <v>187.491163202302</v>
      </c>
      <c r="X102" s="7">
        <v>58.978723404255298</v>
      </c>
      <c r="Y102" s="7">
        <v>10.356756756756701</v>
      </c>
    </row>
    <row r="103" spans="4:25" x14ac:dyDescent="0.25">
      <c r="O103" s="7">
        <v>37.082152974504197</v>
      </c>
      <c r="P103" s="7">
        <v>10.5817791588894</v>
      </c>
      <c r="R103" s="7">
        <v>41.5439093484419</v>
      </c>
      <c r="S103" s="7">
        <v>91.707905055919696</v>
      </c>
      <c r="U103" s="7">
        <v>60.1841359773371</v>
      </c>
      <c r="V103" s="7">
        <v>199.69128424735899</v>
      </c>
      <c r="X103" s="7">
        <v>59.276595744680797</v>
      </c>
      <c r="Y103" s="7">
        <v>8.1513513513513498</v>
      </c>
    </row>
    <row r="104" spans="4:25" x14ac:dyDescent="0.25">
      <c r="O104" s="7">
        <v>39.957507082152901</v>
      </c>
      <c r="P104" s="7">
        <v>10.926096398655201</v>
      </c>
      <c r="R104" s="7">
        <v>44.419263456090597</v>
      </c>
      <c r="S104" s="7">
        <v>93.488488004841798</v>
      </c>
      <c r="X104" s="7">
        <v>59.574468085106297</v>
      </c>
      <c r="Y104" s="7">
        <v>6.5945945945945903</v>
      </c>
    </row>
    <row r="105" spans="4:25" x14ac:dyDescent="0.25">
      <c r="O105" s="7">
        <v>43.031161473087799</v>
      </c>
      <c r="P105" s="7">
        <v>9.8331307439185007</v>
      </c>
      <c r="R105" s="7">
        <v>48.286118980169903</v>
      </c>
      <c r="S105" s="7">
        <v>94.904918599742601</v>
      </c>
      <c r="X105" s="7">
        <v>59.673758865248203</v>
      </c>
      <c r="Y105" s="7">
        <v>5.2972972972972903</v>
      </c>
    </row>
    <row r="106" spans="4:25" x14ac:dyDescent="0.25">
      <c r="O106" s="7">
        <v>46.203966005665698</v>
      </c>
      <c r="P106" s="7">
        <v>9.4577893510865998</v>
      </c>
      <c r="R106" s="7">
        <v>51.558073654390903</v>
      </c>
      <c r="S106" s="7">
        <v>95.247201468815604</v>
      </c>
      <c r="X106" s="7">
        <v>59.971631205673702</v>
      </c>
      <c r="Y106" s="7">
        <v>3.9567567567567501</v>
      </c>
    </row>
    <row r="107" spans="4:25" x14ac:dyDescent="0.25">
      <c r="O107" s="7">
        <v>49.079320113314402</v>
      </c>
      <c r="P107" s="7">
        <v>9.8021065908524392</v>
      </c>
      <c r="R107" s="7">
        <v>54.433427762039599</v>
      </c>
      <c r="S107" s="7">
        <v>95.950585135870497</v>
      </c>
      <c r="X107" s="7">
        <v>60.170212765957402</v>
      </c>
      <c r="Y107" s="7">
        <v>2.4864864864864802</v>
      </c>
    </row>
    <row r="108" spans="4:25" x14ac:dyDescent="0.25">
      <c r="O108" s="7">
        <v>52.0538243626062</v>
      </c>
      <c r="P108" s="7">
        <v>10.5049816652341</v>
      </c>
      <c r="R108" s="7">
        <v>56.813031161473099</v>
      </c>
      <c r="S108" s="7">
        <v>96.656511766291402</v>
      </c>
      <c r="X108" s="7">
        <v>60.269503546099202</v>
      </c>
      <c r="Y108" s="7">
        <v>1.4054054054053999</v>
      </c>
    </row>
    <row r="109" spans="4:25" x14ac:dyDescent="0.25">
      <c r="O109" s="7">
        <v>55.028328611897997</v>
      </c>
      <c r="P109" s="7">
        <v>10.4897238850377</v>
      </c>
      <c r="R109" s="7">
        <v>58.895184135977303</v>
      </c>
      <c r="S109" s="7">
        <v>97.363964174732004</v>
      </c>
      <c r="X109" s="7">
        <v>60.468085106382901</v>
      </c>
      <c r="Y109" s="7">
        <v>0.60540540540540599</v>
      </c>
    </row>
    <row r="110" spans="4:25" x14ac:dyDescent="0.25">
      <c r="O110" s="7">
        <v>58.002832861189802</v>
      </c>
      <c r="P110" s="7">
        <v>10.115399677552199</v>
      </c>
      <c r="R110" s="7">
        <v>60.283286118980101</v>
      </c>
      <c r="S110" s="7">
        <v>101.665641004775</v>
      </c>
      <c r="X110" s="7">
        <v>60.468085106382901</v>
      </c>
      <c r="Y110" s="7">
        <v>0.21621621621621701</v>
      </c>
    </row>
    <row r="111" spans="4:25" x14ac:dyDescent="0.25">
      <c r="O111" s="7">
        <v>59.985835694050998</v>
      </c>
      <c r="P111" s="7">
        <v>7.9508292603536797</v>
      </c>
      <c r="R111" s="7">
        <v>61.076487252124601</v>
      </c>
      <c r="S111" s="7">
        <v>104.893170108991</v>
      </c>
      <c r="X111" s="7">
        <v>61.063829787233999</v>
      </c>
      <c r="Y111" s="7">
        <v>0</v>
      </c>
    </row>
    <row r="112" spans="4:25" x14ac:dyDescent="0.25">
      <c r="O112" s="7">
        <v>60.779036827195398</v>
      </c>
      <c r="P112" s="7">
        <v>1.8426312550541499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691B0-6E0A-42F1-A688-0F302B6E0B86}">
  <dimension ref="A1:G31"/>
  <sheetViews>
    <sheetView showGridLines="0" workbookViewId="0"/>
  </sheetViews>
  <sheetFormatPr defaultRowHeight="15" x14ac:dyDescent="0.25"/>
  <cols>
    <col min="1" max="1" width="2.28515625" customWidth="1"/>
    <col min="2" max="2" width="7.28515625" bestFit="1" customWidth="1"/>
    <col min="3" max="3" width="6.85546875" bestFit="1" customWidth="1"/>
    <col min="4" max="4" width="13.7109375" bestFit="1" customWidth="1"/>
    <col min="5" max="5" width="12.7109375" bestFit="1" customWidth="1"/>
    <col min="6" max="6" width="11.42578125" bestFit="1" customWidth="1"/>
    <col min="7" max="7" width="12" bestFit="1" customWidth="1"/>
  </cols>
  <sheetData>
    <row r="1" spans="1:5" x14ac:dyDescent="0.25">
      <c r="A1" s="1" t="s">
        <v>16</v>
      </c>
    </row>
    <row r="2" spans="1:5" x14ac:dyDescent="0.25">
      <c r="A2" s="1" t="s">
        <v>167</v>
      </c>
    </row>
    <row r="3" spans="1:5" x14ac:dyDescent="0.25">
      <c r="A3" s="1" t="s">
        <v>168</v>
      </c>
    </row>
    <row r="4" spans="1:5" x14ac:dyDescent="0.25">
      <c r="A4" s="1" t="s">
        <v>17</v>
      </c>
    </row>
    <row r="5" spans="1:5" x14ac:dyDescent="0.25">
      <c r="A5" s="1" t="s">
        <v>18</v>
      </c>
    </row>
    <row r="6" spans="1:5" x14ac:dyDescent="0.25">
      <c r="A6" s="1"/>
      <c r="B6" t="s">
        <v>19</v>
      </c>
    </row>
    <row r="7" spans="1:5" x14ac:dyDescent="0.25">
      <c r="A7" s="1"/>
      <c r="B7" t="s">
        <v>169</v>
      </c>
    </row>
    <row r="8" spans="1:5" x14ac:dyDescent="0.25">
      <c r="A8" s="1"/>
      <c r="B8" t="s">
        <v>170</v>
      </c>
    </row>
    <row r="9" spans="1:5" x14ac:dyDescent="0.25">
      <c r="A9" s="1" t="s">
        <v>20</v>
      </c>
    </row>
    <row r="10" spans="1:5" x14ac:dyDescent="0.25">
      <c r="B10" t="s">
        <v>93</v>
      </c>
    </row>
    <row r="11" spans="1:5" x14ac:dyDescent="0.25">
      <c r="B11" t="s">
        <v>62</v>
      </c>
    </row>
    <row r="12" spans="1:5" x14ac:dyDescent="0.25">
      <c r="B12" t="s">
        <v>22</v>
      </c>
    </row>
    <row r="14" spans="1:5" ht="15.75" thickBot="1" x14ac:dyDescent="0.3">
      <c r="A14" t="s">
        <v>110</v>
      </c>
    </row>
    <row r="15" spans="1:5" ht="15.75" thickBot="1" x14ac:dyDescent="0.3">
      <c r="B15" s="13" t="s">
        <v>24</v>
      </c>
      <c r="C15" s="13" t="s">
        <v>25</v>
      </c>
      <c r="D15" s="13" t="s">
        <v>26</v>
      </c>
      <c r="E15" s="13" t="s">
        <v>27</v>
      </c>
    </row>
    <row r="16" spans="1:5" ht="15.75" thickBot="1" x14ac:dyDescent="0.3">
      <c r="B16" s="3" t="s">
        <v>111</v>
      </c>
      <c r="C16" s="3" t="s">
        <v>2</v>
      </c>
      <c r="D16" s="5">
        <v>11778.295491370685</v>
      </c>
      <c r="E16" s="5">
        <v>20522.71948879839</v>
      </c>
    </row>
    <row r="19" spans="1:7" ht="15.75" thickBot="1" x14ac:dyDescent="0.3">
      <c r="A19" t="s">
        <v>28</v>
      </c>
    </row>
    <row r="20" spans="1:7" ht="15.75" thickBot="1" x14ac:dyDescent="0.3">
      <c r="B20" s="13" t="s">
        <v>24</v>
      </c>
      <c r="C20" s="13" t="s">
        <v>25</v>
      </c>
      <c r="D20" s="13" t="s">
        <v>26</v>
      </c>
      <c r="E20" s="13" t="s">
        <v>27</v>
      </c>
      <c r="F20" s="13" t="s">
        <v>29</v>
      </c>
    </row>
    <row r="21" spans="1:7" x14ac:dyDescent="0.25">
      <c r="B21" s="4" t="s">
        <v>64</v>
      </c>
      <c r="C21" s="4" t="s">
        <v>4</v>
      </c>
      <c r="D21" s="6">
        <v>3</v>
      </c>
      <c r="E21" s="6">
        <v>-0.43249651698808877</v>
      </c>
      <c r="F21" s="4" t="s">
        <v>36</v>
      </c>
    </row>
    <row r="22" spans="1:7" x14ac:dyDescent="0.25">
      <c r="B22" s="4" t="s">
        <v>65</v>
      </c>
      <c r="C22" s="4" t="s">
        <v>5</v>
      </c>
      <c r="D22" s="6">
        <v>0</v>
      </c>
      <c r="E22" s="6">
        <v>4.5182740338987989E-2</v>
      </c>
      <c r="F22" s="4" t="s">
        <v>36</v>
      </c>
    </row>
    <row r="23" spans="1:7" x14ac:dyDescent="0.25">
      <c r="B23" s="4" t="s">
        <v>66</v>
      </c>
      <c r="C23" s="4" t="s">
        <v>6</v>
      </c>
      <c r="D23" s="6">
        <v>0</v>
      </c>
      <c r="E23" s="6">
        <v>1.671301213697572E-3</v>
      </c>
      <c r="F23" s="4" t="s">
        <v>36</v>
      </c>
    </row>
    <row r="24" spans="1:7" ht="15.75" thickBot="1" x14ac:dyDescent="0.3">
      <c r="B24" s="3" t="s">
        <v>41</v>
      </c>
      <c r="C24" s="3" t="s">
        <v>101</v>
      </c>
      <c r="D24" s="5">
        <v>50</v>
      </c>
      <c r="E24" s="5">
        <v>61.680216632909492</v>
      </c>
      <c r="F24" s="3" t="s">
        <v>36</v>
      </c>
    </row>
    <row r="27" spans="1:7" ht="15.75" thickBot="1" x14ac:dyDescent="0.3">
      <c r="A27" t="s">
        <v>14</v>
      </c>
    </row>
    <row r="28" spans="1:7" ht="15.75" thickBot="1" x14ac:dyDescent="0.3">
      <c r="B28" s="13" t="s">
        <v>24</v>
      </c>
      <c r="C28" s="13" t="s">
        <v>25</v>
      </c>
      <c r="D28" s="13" t="s">
        <v>30</v>
      </c>
      <c r="E28" s="13" t="s">
        <v>31</v>
      </c>
      <c r="F28" s="13" t="s">
        <v>32</v>
      </c>
      <c r="G28" s="13" t="s">
        <v>33</v>
      </c>
    </row>
    <row r="29" spans="1:7" x14ac:dyDescent="0.25">
      <c r="B29" s="4" t="s">
        <v>116</v>
      </c>
      <c r="C29" s="4" t="s">
        <v>99</v>
      </c>
      <c r="D29" s="6">
        <v>200.00000054195797</v>
      </c>
      <c r="E29" s="4" t="s">
        <v>117</v>
      </c>
      <c r="F29" s="4" t="s">
        <v>40</v>
      </c>
      <c r="G29" s="4">
        <v>0</v>
      </c>
    </row>
    <row r="30" spans="1:7" x14ac:dyDescent="0.25">
      <c r="B30" s="4" t="s">
        <v>112</v>
      </c>
      <c r="C30" s="4" t="s">
        <v>118</v>
      </c>
      <c r="D30" s="6">
        <v>8.7127651333849183</v>
      </c>
      <c r="E30" s="4" t="s">
        <v>113</v>
      </c>
      <c r="F30" s="4" t="s">
        <v>68</v>
      </c>
      <c r="G30" s="4">
        <v>3.2872348666150817</v>
      </c>
    </row>
    <row r="31" spans="1:7" ht="15.75" thickBot="1" x14ac:dyDescent="0.3">
      <c r="B31" s="3" t="s">
        <v>114</v>
      </c>
      <c r="C31" s="3" t="s">
        <v>119</v>
      </c>
      <c r="D31" s="5">
        <v>-0.43249651698808877</v>
      </c>
      <c r="E31" s="3" t="s">
        <v>115</v>
      </c>
      <c r="F31" s="3" t="s">
        <v>68</v>
      </c>
      <c r="G31" s="5">
        <v>11.567503483011912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56</vt:i4>
      </vt:variant>
    </vt:vector>
  </HeadingPairs>
  <TitlesOfParts>
    <vt:vector size="65" baseType="lpstr">
      <vt:lpstr>Readme</vt:lpstr>
      <vt:lpstr>Example 5</vt:lpstr>
      <vt:lpstr>Ex.5 Answer Report</vt:lpstr>
      <vt:lpstr>Example 6</vt:lpstr>
      <vt:lpstr>Ex.6 Answer Report</vt:lpstr>
      <vt:lpstr>Example 7</vt:lpstr>
      <vt:lpstr>Ex.7 Answer Report</vt:lpstr>
      <vt:lpstr>Example 8</vt:lpstr>
      <vt:lpstr>Ex.8 Answer Report</vt:lpstr>
      <vt:lpstr>'Example 5'!c_0</vt:lpstr>
      <vt:lpstr>'Example 6'!c_0</vt:lpstr>
      <vt:lpstr>'Example 7'!c_0</vt:lpstr>
      <vt:lpstr>'Example 8'!c_0</vt:lpstr>
      <vt:lpstr>'Example 5'!c_1</vt:lpstr>
      <vt:lpstr>'Example 6'!c_1</vt:lpstr>
      <vt:lpstr>'Example 7'!c_1</vt:lpstr>
      <vt:lpstr>'Example 8'!c_1</vt:lpstr>
      <vt:lpstr>'Example 5'!c_2</vt:lpstr>
      <vt:lpstr>'Example 6'!c_2</vt:lpstr>
      <vt:lpstr>'Example 7'!c_2</vt:lpstr>
      <vt:lpstr>'Example 8'!c_2</vt:lpstr>
      <vt:lpstr>'Example 5'!c_3</vt:lpstr>
      <vt:lpstr>'Example 6'!c_3</vt:lpstr>
      <vt:lpstr>'Example 7'!c_3</vt:lpstr>
      <vt:lpstr>'Example 8'!c_3</vt:lpstr>
      <vt:lpstr>'Example 5'!c_4</vt:lpstr>
      <vt:lpstr>'Example 7'!c_4</vt:lpstr>
      <vt:lpstr>'Example 5'!c_5</vt:lpstr>
      <vt:lpstr>'Example 7'!c_5</vt:lpstr>
      <vt:lpstr>'Example 6'!d_0</vt:lpstr>
      <vt:lpstr>'Example 6'!d_1</vt:lpstr>
      <vt:lpstr>'Example 6'!d_2</vt:lpstr>
      <vt:lpstr>'Example 6'!d_3</vt:lpstr>
      <vt:lpstr>'Example 5'!f_c</vt:lpstr>
      <vt:lpstr>'Example 5'!f_J</vt:lpstr>
      <vt:lpstr>'Example 8'!g1_</vt:lpstr>
      <vt:lpstr>'Example 8'!g2_</vt:lpstr>
      <vt:lpstr>'Example 6'!J</vt:lpstr>
      <vt:lpstr>'Example 7'!J</vt:lpstr>
      <vt:lpstr>'Example 8'!J</vt:lpstr>
      <vt:lpstr>'Example 8'!max_u</vt:lpstr>
      <vt:lpstr>'Example 7'!min_c1</vt:lpstr>
      <vt:lpstr>'Example 7'!min_c2</vt:lpstr>
      <vt:lpstr>'Example 7'!min_c3</vt:lpstr>
      <vt:lpstr>'Example 8'!min_u</vt:lpstr>
      <vt:lpstr>'Example 5'!t</vt:lpstr>
      <vt:lpstr>'Example 6'!t</vt:lpstr>
      <vt:lpstr>'Example 7'!t</vt:lpstr>
      <vt:lpstr>'Example 8'!t</vt:lpstr>
      <vt:lpstr>'Example 8'!tF</vt:lpstr>
      <vt:lpstr>'Example 7'!theta</vt:lpstr>
      <vt:lpstr>'Example 5'!u</vt:lpstr>
      <vt:lpstr>'Example 8'!u</vt:lpstr>
      <vt:lpstr>'Example 6'!u_1</vt:lpstr>
      <vt:lpstr>'Example 6'!u_2</vt:lpstr>
      <vt:lpstr>'Example 5'!udot</vt:lpstr>
      <vt:lpstr>'Example 7'!v</vt:lpstr>
      <vt:lpstr>'Example 7'!x</vt:lpstr>
      <vt:lpstr>'Example 6'!x_1</vt:lpstr>
      <vt:lpstr>'Example 8'!x_1</vt:lpstr>
      <vt:lpstr>'Example 6'!x_2</vt:lpstr>
      <vt:lpstr>'Example 8'!x_2</vt:lpstr>
      <vt:lpstr>'Example 8'!x_3</vt:lpstr>
      <vt:lpstr>'Example 8'!x_4</vt:lpstr>
      <vt:lpstr>'Example 7'!y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support@excel-works.com</dc:creator>
  <cp:lastModifiedBy>Support</cp:lastModifiedBy>
  <dcterms:created xsi:type="dcterms:W3CDTF">2018-04-03T01:41:05Z</dcterms:created>
  <dcterms:modified xsi:type="dcterms:W3CDTF">2020-09-02T01:36:23Z</dcterms:modified>
</cp:coreProperties>
</file>