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C85B5FBD-21DF-4482-9A62-954D1A286E47}" xr6:coauthVersionLast="45" xr6:coauthVersionMax="45" xr10:uidLastSave="{00000000-0000-0000-0000-000000000000}"/>
  <bookViews>
    <workbookView xWindow="13035" yWindow="1470" windowWidth="22935" windowHeight="19500" xr2:uid="{00000000-000D-0000-FFFF-FFFF00000000}"/>
  </bookViews>
  <sheets>
    <sheet name="Readme" sheetId="4" r:id="rId1"/>
    <sheet name="Powell's" sheetId="1" r:id="rId2"/>
    <sheet name="Biggs's" sheetId="2" r:id="rId3"/>
    <sheet name="Inequality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B19" i="2" a="1"/>
  <c r="A35" i="1" a="1"/>
  <c r="C19" i="2" l="1"/>
  <c r="C23" i="2"/>
  <c r="B20" i="2"/>
  <c r="B24" i="2"/>
  <c r="C20" i="2"/>
  <c r="C24" i="2"/>
  <c r="B21" i="2"/>
  <c r="C21" i="2"/>
  <c r="C25" i="2"/>
  <c r="B22" i="2"/>
  <c r="B26" i="2"/>
  <c r="B25" i="2"/>
  <c r="C22" i="2"/>
  <c r="C26" i="2"/>
  <c r="B19" i="2"/>
  <c r="B23" i="2"/>
  <c r="B37" i="1"/>
  <c r="B41" i="1"/>
  <c r="A38" i="1"/>
  <c r="B38" i="1"/>
  <c r="A35" i="1"/>
  <c r="A39" i="1"/>
  <c r="B35" i="1"/>
  <c r="B39" i="1"/>
  <c r="A36" i="1"/>
  <c r="A40" i="1"/>
  <c r="B36" i="1"/>
  <c r="B40" i="1"/>
  <c r="A37" i="1"/>
  <c r="A41" i="1"/>
  <c r="A31" i="1" l="1"/>
  <c r="A30" i="1"/>
  <c r="A29" i="1"/>
  <c r="A28" i="1"/>
  <c r="G26" i="1" l="1"/>
  <c r="F25" i="1"/>
  <c r="E25" i="1"/>
  <c r="A13" i="1"/>
  <c r="A12" i="1"/>
  <c r="C14" i="1" a="1"/>
  <c r="B14" i="3" a="1"/>
  <c r="B16" i="3" l="1"/>
  <c r="C16" i="3"/>
  <c r="C17" i="3"/>
  <c r="B14" i="3"/>
  <c r="B18" i="3"/>
  <c r="C14" i="3"/>
  <c r="C18" i="3"/>
  <c r="B15" i="3"/>
  <c r="B19" i="3"/>
  <c r="C15" i="3"/>
  <c r="C19" i="3"/>
  <c r="B17" i="3"/>
  <c r="C14" i="1"/>
  <c r="C18" i="1"/>
  <c r="D18" i="1"/>
  <c r="C15" i="1"/>
  <c r="D15" i="1"/>
  <c r="C16" i="1"/>
  <c r="C17" i="1"/>
  <c r="D17" i="1"/>
  <c r="D14" i="1"/>
  <c r="D16" i="1"/>
  <c r="A12" i="3"/>
  <c r="A11" i="3"/>
  <c r="A10" i="3"/>
  <c r="G24" i="1" l="1"/>
  <c r="F24" i="1"/>
  <c r="A17" i="2" l="1"/>
  <c r="A13" i="2"/>
  <c r="A16" i="2"/>
  <c r="A12" i="2"/>
  <c r="A15" i="2"/>
  <c r="A14" i="2"/>
</calcChain>
</file>

<file path=xl/sharedStrings.xml><?xml version="1.0" encoding="utf-8"?>
<sst xmlns="http://schemas.openxmlformats.org/spreadsheetml/2006/main" count="4" uniqueCount="4">
  <si>
    <t>System Jacobian</t>
  </si>
  <si>
    <t>Biggs-problem</t>
  </si>
  <si>
    <t>An example with inequality constraints</t>
  </si>
  <si>
    <t>Example 2  Powell's singular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</si>
</sst>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5</xdr:row>
      <xdr:rowOff>0</xdr:rowOff>
    </xdr:from>
    <xdr:ext cx="6362700" cy="44755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25BB65-2F0F-4D29-ADBC-FD0DC89111B9}"/>
            </a:ext>
          </a:extLst>
        </xdr:cNvPr>
        <xdr:cNvSpPr txBox="1"/>
      </xdr:nvSpPr>
      <xdr:spPr>
        <a:xfrm>
          <a:off x="1752600" y="952500"/>
          <a:ext cx="6362700" cy="4475584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 nonlinear equations  examples described in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https://excel-works.com/manual/nlsolve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and 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To evaluate an array formula press Ctrl+Shift+Enter 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To evaluate a standard formula  press Enter</a:t>
          </a:r>
          <a:endParaRPr lang="en-US" sz="1400">
            <a:effectLst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3) If Excel inserts the @ symbol in the formulas the first time you open the workbook, delete it before evaluating/saving the workbook.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180975</xdr:rowOff>
    </xdr:from>
    <xdr:to>
      <xdr:col>2</xdr:col>
      <xdr:colOff>257175</xdr:colOff>
      <xdr:row>22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943475"/>
          <a:ext cx="847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638175</xdr:colOff>
      <xdr:row>22</xdr:row>
      <xdr:rowOff>171450</xdr:rowOff>
    </xdr:from>
    <xdr:to>
      <xdr:col>2</xdr:col>
      <xdr:colOff>295275</xdr:colOff>
      <xdr:row>24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124450"/>
          <a:ext cx="990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24</xdr:row>
      <xdr:rowOff>0</xdr:rowOff>
    </xdr:from>
    <xdr:to>
      <xdr:col>2</xdr:col>
      <xdr:colOff>304800</xdr:colOff>
      <xdr:row>25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3340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542925</xdr:colOff>
      <xdr:row>25</xdr:row>
      <xdr:rowOff>0</xdr:rowOff>
    </xdr:from>
    <xdr:to>
      <xdr:col>2</xdr:col>
      <xdr:colOff>333375</xdr:colOff>
      <xdr:row>26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524500"/>
          <a:ext cx="1123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76200</xdr:rowOff>
    </xdr:from>
    <xdr:to>
      <xdr:col>7</xdr:col>
      <xdr:colOff>551932</xdr:colOff>
      <xdr:row>7</xdr:row>
      <xdr:rowOff>56986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3DC1F5-1CBC-4241-8D1A-C1F1B825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90725" y="76200"/>
          <a:ext cx="4142857" cy="1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142875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3686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3</xdr:row>
      <xdr:rowOff>28575</xdr:rowOff>
    </xdr:from>
    <xdr:to>
      <xdr:col>6</xdr:col>
      <xdr:colOff>152400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09575"/>
          <a:ext cx="3686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4</xdr:row>
      <xdr:rowOff>85725</xdr:rowOff>
    </xdr:from>
    <xdr:to>
      <xdr:col>6</xdr:col>
      <xdr:colOff>133350</xdr:colOff>
      <xdr:row>5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57225"/>
          <a:ext cx="3686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5</xdr:row>
      <xdr:rowOff>123825</xdr:rowOff>
    </xdr:from>
    <xdr:to>
      <xdr:col>6</xdr:col>
      <xdr:colOff>161925</xdr:colOff>
      <xdr:row>6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85825"/>
          <a:ext cx="3686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7</xdr:row>
      <xdr:rowOff>38100</xdr:rowOff>
    </xdr:from>
    <xdr:to>
      <xdr:col>6</xdr:col>
      <xdr:colOff>85725</xdr:colOff>
      <xdr:row>8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81100"/>
          <a:ext cx="36099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</xdr:row>
      <xdr:rowOff>123825</xdr:rowOff>
    </xdr:from>
    <xdr:to>
      <xdr:col>6</xdr:col>
      <xdr:colOff>123825</xdr:colOff>
      <xdr:row>9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7325"/>
          <a:ext cx="3686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</xdr:row>
      <xdr:rowOff>0</xdr:rowOff>
    </xdr:from>
    <xdr:to>
      <xdr:col>31</xdr:col>
      <xdr:colOff>570971</xdr:colOff>
      <xdr:row>17</xdr:row>
      <xdr:rowOff>142548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C1B3EB-9985-4438-BBB5-B96E6928A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91175" y="762000"/>
          <a:ext cx="4228571" cy="26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114300</xdr:rowOff>
    </xdr:from>
    <xdr:to>
      <xdr:col>4</xdr:col>
      <xdr:colOff>285750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76300"/>
          <a:ext cx="2371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3</xdr:row>
      <xdr:rowOff>38100</xdr:rowOff>
    </xdr:from>
    <xdr:to>
      <xdr:col>4</xdr:col>
      <xdr:colOff>266700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09600"/>
          <a:ext cx="18954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390525</xdr:colOff>
      <xdr:row>6</xdr:row>
      <xdr:rowOff>0</xdr:rowOff>
    </xdr:from>
    <xdr:to>
      <xdr:col>4</xdr:col>
      <xdr:colOff>257175</xdr:colOff>
      <xdr:row>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0"/>
          <a:ext cx="23050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</xdr:row>
      <xdr:rowOff>0</xdr:rowOff>
    </xdr:from>
    <xdr:to>
      <xdr:col>33</xdr:col>
      <xdr:colOff>475581</xdr:colOff>
      <xdr:row>14</xdr:row>
      <xdr:rowOff>47381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000594-1D2F-478A-8A6C-84F25A1E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00550" y="762000"/>
          <a:ext cx="5352381" cy="1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"/>
  <sheetViews>
    <sheetView tabSelected="1" topLeftCell="A7" workbookViewId="0">
      <selection activeCell="A7" sqref="A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41"/>
  <sheetViews>
    <sheetView workbookViewId="0">
      <selection activeCell="C51" sqref="C51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" bestFit="1" customWidth="1"/>
    <col min="4" max="4" width="12.140625" bestFit="1" customWidth="1"/>
    <col min="5" max="5" width="13" bestFit="1" customWidth="1"/>
    <col min="6" max="6" width="12.7109375" bestFit="1" customWidth="1"/>
    <col min="7" max="7" width="9.28515625" bestFit="1" customWidth="1"/>
    <col min="8" max="8" width="9.140625" customWidth="1"/>
    <col min="9" max="9" width="2" customWidth="1"/>
    <col min="10" max="10" width="12.7109375" hidden="1" customWidth="1"/>
    <col min="11" max="12" width="9.140625" hidden="1" customWidth="1"/>
    <col min="13" max="13" width="1.42578125" customWidth="1"/>
    <col min="14" max="23" width="9.140625" hidden="1" customWidth="1"/>
  </cols>
  <sheetData>
    <row r="1" spans="1:24" x14ac:dyDescent="0.25">
      <c r="X1">
        <v>1</v>
      </c>
    </row>
    <row r="2" spans="1:24" x14ac:dyDescent="0.25">
      <c r="X2">
        <v>1</v>
      </c>
    </row>
    <row r="3" spans="1:24" x14ac:dyDescent="0.25">
      <c r="X3">
        <v>1</v>
      </c>
    </row>
    <row r="4" spans="1:24" x14ac:dyDescent="0.25">
      <c r="X4">
        <v>1</v>
      </c>
    </row>
    <row r="7" spans="1:24" x14ac:dyDescent="0.25">
      <c r="A7" s="1"/>
    </row>
    <row r="12" spans="1:24" x14ac:dyDescent="0.25">
      <c r="A12">
        <f>10^4*X1*X2-1</f>
        <v>9999</v>
      </c>
    </row>
    <row r="13" spans="1:24" x14ac:dyDescent="0.25">
      <c r="A13">
        <f>EXP(-X1)+EXP(-X2)-1.0001</f>
        <v>-0.26434111765711532</v>
      </c>
    </row>
    <row r="14" spans="1:24" x14ac:dyDescent="0.25">
      <c r="C14" t="str">
        <f t="array" ref="C14:D18">_xll.NLSOLVE(A12:A13,X1:X2)</f>
        <v>X1</v>
      </c>
      <c r="D14">
        <v>9.1061467398665297</v>
      </c>
    </row>
    <row r="15" spans="1:24" x14ac:dyDescent="0.25">
      <c r="C15" t="str">
        <v>X2</v>
      </c>
      <c r="D15">
        <v>1.0981593296998167E-5</v>
      </c>
    </row>
    <row r="16" spans="1:24" x14ac:dyDescent="0.25">
      <c r="C16" t="str">
        <v>SSERROR</v>
      </c>
      <c r="D16">
        <v>1.2325951644078309E-32</v>
      </c>
    </row>
    <row r="17" spans="1:7" x14ac:dyDescent="0.25">
      <c r="C17" t="str">
        <v>ITRN</v>
      </c>
      <c r="D17">
        <v>16</v>
      </c>
    </row>
    <row r="18" spans="1:7" x14ac:dyDescent="0.25">
      <c r="C18" t="str">
        <v>TIME (s)</v>
      </c>
      <c r="D18">
        <v>0</v>
      </c>
    </row>
    <row r="21" spans="1:7" ht="21" x14ac:dyDescent="0.35">
      <c r="A21" s="3" t="s">
        <v>3</v>
      </c>
    </row>
    <row r="22" spans="1:7" x14ac:dyDescent="0.25">
      <c r="E22" t="s">
        <v>0</v>
      </c>
    </row>
    <row r="23" spans="1:7" x14ac:dyDescent="0.25">
      <c r="D23">
        <v>1</v>
      </c>
      <c r="E23">
        <v>10</v>
      </c>
      <c r="F23">
        <v>0</v>
      </c>
      <c r="G23">
        <v>0</v>
      </c>
    </row>
    <row r="24" spans="1:7" x14ac:dyDescent="0.25">
      <c r="D24">
        <v>0</v>
      </c>
      <c r="E24">
        <v>0</v>
      </c>
      <c r="F24">
        <f>SQRT(5)</f>
        <v>2.2360679774997898</v>
      </c>
      <c r="G24">
        <f>-SQRT(5)</f>
        <v>-2.2360679774997898</v>
      </c>
    </row>
    <row r="25" spans="1:7" x14ac:dyDescent="0.25">
      <c r="D25">
        <v>0</v>
      </c>
      <c r="E25">
        <f>2*(X2-2*X3)</f>
        <v>-2</v>
      </c>
      <c r="F25">
        <f>-4*(X2-2*X3)</f>
        <v>4</v>
      </c>
      <c r="G25">
        <v>0</v>
      </c>
    </row>
    <row r="26" spans="1:7" x14ac:dyDescent="0.25">
      <c r="D26">
        <f>2*SQRT(10)*(X1-X4)</f>
        <v>0</v>
      </c>
      <c r="E26">
        <v>0</v>
      </c>
      <c r="F26">
        <v>0</v>
      </c>
      <c r="G26">
        <f>-2*SQRT(10)*(X1-X4)</f>
        <v>0</v>
      </c>
    </row>
    <row r="28" spans="1:7" x14ac:dyDescent="0.25">
      <c r="A28">
        <f>X1+10*X2</f>
        <v>11</v>
      </c>
    </row>
    <row r="29" spans="1:7" x14ac:dyDescent="0.25">
      <c r="A29">
        <f>SQRT(5)*(X3-X4)</f>
        <v>0</v>
      </c>
    </row>
    <row r="30" spans="1:7" x14ac:dyDescent="0.25">
      <c r="A30">
        <f>(X2-2*X3)^2</f>
        <v>1</v>
      </c>
    </row>
    <row r="31" spans="1:7" x14ac:dyDescent="0.25">
      <c r="A31">
        <f>SQRT(10)*(X1-X4)^2</f>
        <v>0</v>
      </c>
    </row>
    <row r="33" spans="1:5" x14ac:dyDescent="0.25">
      <c r="A33" s="2"/>
      <c r="E33" s="2"/>
    </row>
    <row r="35" spans="1:5" x14ac:dyDescent="0.25">
      <c r="A35" t="str">
        <f t="array" ref="A35:B41">_xll.NLSOLVE(A28:A31,X1:X4)</f>
        <v>X1</v>
      </c>
      <c r="B35">
        <v>6.0202615926808012E-12</v>
      </c>
    </row>
    <row r="36" spans="1:5" x14ac:dyDescent="0.25">
      <c r="A36" t="str">
        <v>X2</v>
      </c>
      <c r="B36">
        <v>-6.0202615926808005E-13</v>
      </c>
    </row>
    <row r="37" spans="1:5" x14ac:dyDescent="0.25">
      <c r="A37" t="str">
        <v>X3</v>
      </c>
      <c r="B37">
        <v>1.3950807487534077E-12</v>
      </c>
    </row>
    <row r="38" spans="1:5" x14ac:dyDescent="0.25">
      <c r="A38" t="str">
        <v>X4</v>
      </c>
      <c r="B38">
        <v>1.3950807487534077E-12</v>
      </c>
    </row>
    <row r="39" spans="1:5" x14ac:dyDescent="0.25">
      <c r="A39" t="str">
        <v>SSERROR</v>
      </c>
      <c r="B39">
        <v>4.7087136703866406E-45</v>
      </c>
    </row>
    <row r="40" spans="1:5" x14ac:dyDescent="0.25">
      <c r="A40" t="str">
        <v>ITRN</v>
      </c>
      <c r="B40">
        <v>75</v>
      </c>
    </row>
    <row r="41" spans="1:5" x14ac:dyDescent="0.25">
      <c r="A41" t="str">
        <v>TIME (s)</v>
      </c>
      <c r="B41">
        <v>3.0000000000000001E-3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26"/>
  <sheetViews>
    <sheetView workbookViewId="0">
      <selection activeCell="Z36" sqref="Z36"/>
    </sheetView>
  </sheetViews>
  <sheetFormatPr defaultRowHeight="15" x14ac:dyDescent="0.25"/>
  <cols>
    <col min="7" max="7" width="9.140625" customWidth="1"/>
    <col min="8" max="8" width="1.5703125" customWidth="1"/>
    <col min="9" max="23" width="9.140625" hidden="1" customWidth="1"/>
  </cols>
  <sheetData>
    <row r="1" spans="1:24" x14ac:dyDescent="0.25">
      <c r="A1" s="1" t="s">
        <v>1</v>
      </c>
      <c r="X1">
        <v>0</v>
      </c>
    </row>
    <row r="2" spans="1:24" x14ac:dyDescent="0.25">
      <c r="X2">
        <v>1</v>
      </c>
    </row>
    <row r="3" spans="1:24" x14ac:dyDescent="0.25">
      <c r="X3">
        <v>1</v>
      </c>
    </row>
    <row r="4" spans="1:24" x14ac:dyDescent="0.25">
      <c r="X4">
        <v>1</v>
      </c>
    </row>
    <row r="5" spans="1:24" x14ac:dyDescent="0.25">
      <c r="X5">
        <v>1</v>
      </c>
    </row>
    <row r="6" spans="1:24" x14ac:dyDescent="0.25">
      <c r="X6">
        <v>1</v>
      </c>
    </row>
    <row r="12" spans="1:24" x14ac:dyDescent="0.25">
      <c r="A12">
        <f>X3*EXP(-0.1*X1)-X4*EXP(-0.1*X2)+X6*EXP(-0.1*X5)-EXP(-0.1)+5*EXP(-1)-3*EXP(-0.4)</f>
        <v>-7.6400350285665608E-2</v>
      </c>
    </row>
    <row r="13" spans="1:24" x14ac:dyDescent="0.25">
      <c r="A13">
        <f>X3*EXP(-0.2*X1)-X4*EXP(-0.2*X2)+X6*EXP(-0.2*X5)-EXP(-0.2)+5*EXP(-2)-3*EXP(-0.8)</f>
        <v>-0.490041229246583</v>
      </c>
    </row>
    <row r="14" spans="1:24" x14ac:dyDescent="0.25">
      <c r="A14">
        <f>X3*EXP(-0.3*X1)-X4*EXP(-0.3*X2)+X6*EXP(-0.3*X5)-EXP(-0.3)+5*EXP(-3)-3*EXP(-1.2)</f>
        <v>-0.39546551457900447</v>
      </c>
    </row>
    <row r="15" spans="1:24" x14ac:dyDescent="0.25">
      <c r="A15">
        <f>X3*EXP(-0.4*X1)-X4*EXP(-0.4*X2)+X6*EXP(-0.4*X5)-EXP(-0.4)+5*EXP(-4)-3*EXP(-1.6)</f>
        <v>-0.18443140557593463</v>
      </c>
    </row>
    <row r="16" spans="1:24" x14ac:dyDescent="0.25">
      <c r="A16">
        <f>X3*EXP(-0.5*X1)-X4*EXP(-0.5*X2)+X6*EXP(-0.5*X5)-EXP(-0.5)+5*EXP(-5)-3*EXP(-2)</f>
        <v>2.1153225572955792E-2</v>
      </c>
    </row>
    <row r="17" spans="1:3" x14ac:dyDescent="0.25">
      <c r="A17">
        <f>X3*EXP(-0.6*X1)-X4*EXP(-0.6*X2)+X6*EXP(-0.6*X5)-EXP(-0.6)+5*EXP(-6)-3*EXP(-2.4)</f>
        <v>0.19142826492106785</v>
      </c>
    </row>
    <row r="19" spans="1:3" x14ac:dyDescent="0.25">
      <c r="B19" t="str">
        <f t="array" ref="B19:C26">_xll.NLSOLVE(A12:A17,X1:X6)</f>
        <v>X1</v>
      </c>
      <c r="C19">
        <v>4.0000000000005365</v>
      </c>
    </row>
    <row r="20" spans="1:3" x14ac:dyDescent="0.25">
      <c r="B20" t="str">
        <v>X2</v>
      </c>
      <c r="C20">
        <v>9.9999999999997211</v>
      </c>
    </row>
    <row r="21" spans="1:3" x14ac:dyDescent="0.25">
      <c r="B21" t="str">
        <v>X3</v>
      </c>
      <c r="C21">
        <v>3.0000000000000551</v>
      </c>
    </row>
    <row r="22" spans="1:3" x14ac:dyDescent="0.25">
      <c r="B22" t="str">
        <v>X4</v>
      </c>
      <c r="C22">
        <v>5.0000000000003348</v>
      </c>
    </row>
    <row r="23" spans="1:3" x14ac:dyDescent="0.25">
      <c r="B23" t="str">
        <v>X5</v>
      </c>
      <c r="C23">
        <v>1.0000000000002296</v>
      </c>
    </row>
    <row r="24" spans="1:3" x14ac:dyDescent="0.25">
      <c r="B24" t="str">
        <v>X6</v>
      </c>
      <c r="C24">
        <v>1.0000000000002935</v>
      </c>
    </row>
    <row r="25" spans="1:3" x14ac:dyDescent="0.25">
      <c r="B25" t="str">
        <v>SSERROR</v>
      </c>
      <c r="C25">
        <v>6.1629758220391547E-33</v>
      </c>
    </row>
    <row r="26" spans="1:3" x14ac:dyDescent="0.25">
      <c r="B26" t="str">
        <v>ITRN</v>
      </c>
      <c r="C26">
        <v>78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19"/>
  <sheetViews>
    <sheetView workbookViewId="0">
      <selection activeCell="B14" sqref="B14"/>
    </sheetView>
  </sheetViews>
  <sheetFormatPr defaultRowHeight="15" x14ac:dyDescent="0.25"/>
  <cols>
    <col min="6" max="6" width="2" customWidth="1"/>
    <col min="7" max="23" width="9.140625" hidden="1" customWidth="1"/>
  </cols>
  <sheetData>
    <row r="1" spans="1:24" x14ac:dyDescent="0.25">
      <c r="X1">
        <v>1</v>
      </c>
    </row>
    <row r="2" spans="1:24" x14ac:dyDescent="0.25">
      <c r="A2" s="1" t="s">
        <v>2</v>
      </c>
      <c r="X2">
        <v>1</v>
      </c>
    </row>
    <row r="3" spans="1:24" x14ac:dyDescent="0.25">
      <c r="X3">
        <v>1</v>
      </c>
    </row>
    <row r="10" spans="1:24" x14ac:dyDescent="0.25">
      <c r="A10">
        <f>10-X1^2-2*X2^2-X3^2+X1</f>
        <v>7</v>
      </c>
    </row>
    <row r="11" spans="1:24" x14ac:dyDescent="0.25">
      <c r="A11">
        <f>8-X1^2-X2^2-X3^2-X1+X2-X3</f>
        <v>4</v>
      </c>
    </row>
    <row r="12" spans="1:24" x14ac:dyDescent="0.25">
      <c r="A12">
        <f>-5+2*X1^2+X2^2+X3^2+2*X1-X2</f>
        <v>0</v>
      </c>
    </row>
    <row r="14" spans="1:24" x14ac:dyDescent="0.25">
      <c r="B14" t="str">
        <f t="array" ref="B14:C19">_xll.NLSOLVE(A10:A12,X1:X3,2)</f>
        <v>X1</v>
      </c>
      <c r="C14">
        <v>1.0967963608807678</v>
      </c>
    </row>
    <row r="15" spans="1:24" x14ac:dyDescent="0.25">
      <c r="B15" t="str">
        <v>X2</v>
      </c>
      <c r="C15">
        <v>2.163300308769049</v>
      </c>
    </row>
    <row r="16" spans="1:24" x14ac:dyDescent="0.25">
      <c r="B16" t="str">
        <v>X3</v>
      </c>
      <c r="C16">
        <v>0.73081984907290765</v>
      </c>
    </row>
    <row r="17" spans="2:3" x14ac:dyDescent="0.25">
      <c r="B17" t="str">
        <v>SSERROR</v>
      </c>
      <c r="C17">
        <v>2.4158865222393487E-30</v>
      </c>
    </row>
    <row r="18" spans="2:3" x14ac:dyDescent="0.25">
      <c r="B18" t="str">
        <v>ITRN</v>
      </c>
      <c r="C18">
        <v>7</v>
      </c>
    </row>
    <row r="19" spans="2:3" x14ac:dyDescent="0.25">
      <c r="B19" t="str">
        <v>TIME (s)</v>
      </c>
      <c r="C19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Powell's</vt:lpstr>
      <vt:lpstr>Biggs's</vt:lpstr>
      <vt:lpstr>Inequality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2018-04-03T01:39:57Z</dcterms:created>
  <dcterms:modified xsi:type="dcterms:W3CDTF">2020-09-02T01:10:25Z</dcterms:modified>
</cp:coreProperties>
</file>