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C652D4A0-3698-4683-8525-7E50C49D55AC}" xr6:coauthVersionLast="45" xr6:coauthVersionMax="45" xr10:uidLastSave="{00000000-0000-0000-0000-000000000000}"/>
  <bookViews>
    <workbookView xWindow="6780" yWindow="1425" windowWidth="22935" windowHeight="19500" xr2:uid="{00000000-000D-0000-FFFF-FFFF00000000}"/>
  </bookViews>
  <sheets>
    <sheet name="Readme" sheetId="4" r:id="rId1"/>
    <sheet name="Example 1" sheetId="1" r:id="rId2"/>
    <sheet name="Example 2" sheetId="2" r:id="rId3"/>
    <sheet name="Example 3" sheetId="3" r:id="rId4"/>
  </sheets>
  <definedNames>
    <definedName name="jacob">'Example 2'!$L$3:$N$5</definedName>
    <definedName name="rtol">'Example 2'!$P$3:$P$5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16" i="3"/>
  <c r="B15" i="3"/>
  <c r="B14" i="3"/>
  <c r="B13" i="3"/>
  <c r="B7" i="3"/>
  <c r="B5" i="3"/>
  <c r="B6" i="3"/>
  <c r="G4" i="2" a="1"/>
  <c r="J4" i="3" a="1"/>
  <c r="H12" i="1" a="1"/>
  <c r="L10" i="2" a="1"/>
  <c r="M4" i="3" l="1"/>
  <c r="Q4" i="3"/>
  <c r="U4" i="3"/>
  <c r="L5" i="3"/>
  <c r="P5" i="3"/>
  <c r="T5" i="3"/>
  <c r="K6" i="3"/>
  <c r="O6" i="3"/>
  <c r="S6" i="3"/>
  <c r="J7" i="3"/>
  <c r="N7" i="3"/>
  <c r="R7" i="3"/>
  <c r="V7" i="3"/>
  <c r="M8" i="3"/>
  <c r="Q8" i="3"/>
  <c r="U8" i="3"/>
  <c r="L9" i="3"/>
  <c r="P9" i="3"/>
  <c r="T9" i="3"/>
  <c r="K10" i="3"/>
  <c r="O10" i="3"/>
  <c r="S10" i="3"/>
  <c r="J11" i="3"/>
  <c r="N11" i="3"/>
  <c r="R11" i="3"/>
  <c r="V11" i="3"/>
  <c r="M12" i="3"/>
  <c r="Q12" i="3"/>
  <c r="U12" i="3"/>
  <c r="L13" i="3"/>
  <c r="P13" i="3"/>
  <c r="T13" i="3"/>
  <c r="K14" i="3"/>
  <c r="O14" i="3"/>
  <c r="S14" i="3"/>
  <c r="J15" i="3"/>
  <c r="N15" i="3"/>
  <c r="R15" i="3"/>
  <c r="V15" i="3"/>
  <c r="M16" i="3"/>
  <c r="Q16" i="3"/>
  <c r="U16" i="3"/>
  <c r="L17" i="3"/>
  <c r="P17" i="3"/>
  <c r="T17" i="3"/>
  <c r="K18" i="3"/>
  <c r="O18" i="3"/>
  <c r="S18" i="3"/>
  <c r="J19" i="3"/>
  <c r="N19" i="3"/>
  <c r="R19" i="3"/>
  <c r="V19" i="3"/>
  <c r="M20" i="3"/>
  <c r="Q20" i="3"/>
  <c r="U20" i="3"/>
  <c r="L21" i="3"/>
  <c r="P21" i="3"/>
  <c r="T21" i="3"/>
  <c r="K22" i="3"/>
  <c r="O22" i="3"/>
  <c r="S22" i="3"/>
  <c r="J23" i="3"/>
  <c r="N23" i="3"/>
  <c r="R23" i="3"/>
  <c r="V23" i="3"/>
  <c r="M24" i="3"/>
  <c r="Q24" i="3"/>
  <c r="U24" i="3"/>
  <c r="L25" i="3"/>
  <c r="P25" i="3"/>
  <c r="T25" i="3"/>
  <c r="K26" i="3"/>
  <c r="O26" i="3"/>
  <c r="S26" i="3"/>
  <c r="J4" i="3"/>
  <c r="N4" i="3"/>
  <c r="R4" i="3"/>
  <c r="V4" i="3"/>
  <c r="M5" i="3"/>
  <c r="Q5" i="3"/>
  <c r="U5" i="3"/>
  <c r="L6" i="3"/>
  <c r="P6" i="3"/>
  <c r="T6" i="3"/>
  <c r="K4" i="3"/>
  <c r="S4" i="3"/>
  <c r="N5" i="3"/>
  <c r="V5" i="3"/>
  <c r="Q6" i="3"/>
  <c r="K7" i="3"/>
  <c r="P7" i="3"/>
  <c r="U7" i="3"/>
  <c r="N8" i="3"/>
  <c r="S8" i="3"/>
  <c r="K9" i="3"/>
  <c r="Q9" i="3"/>
  <c r="V9" i="3"/>
  <c r="N10" i="3"/>
  <c r="T10" i="3"/>
  <c r="L11" i="3"/>
  <c r="Q11" i="3"/>
  <c r="J12" i="3"/>
  <c r="O12" i="3"/>
  <c r="T12" i="3"/>
  <c r="M13" i="3"/>
  <c r="R13" i="3"/>
  <c r="J14" i="3"/>
  <c r="P14" i="3"/>
  <c r="U14" i="3"/>
  <c r="M15" i="3"/>
  <c r="S15" i="3"/>
  <c r="K16" i="3"/>
  <c r="P16" i="3"/>
  <c r="V16" i="3"/>
  <c r="N17" i="3"/>
  <c r="S17" i="3"/>
  <c r="L18" i="3"/>
  <c r="Q18" i="3"/>
  <c r="V18" i="3"/>
  <c r="O19" i="3"/>
  <c r="T19" i="3"/>
  <c r="L20" i="3"/>
  <c r="R20" i="3"/>
  <c r="J21" i="3"/>
  <c r="O21" i="3"/>
  <c r="U21" i="3"/>
  <c r="M22" i="3"/>
  <c r="R22" i="3"/>
  <c r="K23" i="3"/>
  <c r="P23" i="3"/>
  <c r="U23" i="3"/>
  <c r="N24" i="3"/>
  <c r="S24" i="3"/>
  <c r="K25" i="3"/>
  <c r="Q25" i="3"/>
  <c r="V25" i="3"/>
  <c r="N26" i="3"/>
  <c r="T26" i="3"/>
  <c r="L4" i="3"/>
  <c r="T4" i="3"/>
  <c r="O5" i="3"/>
  <c r="J6" i="3"/>
  <c r="R6" i="3"/>
  <c r="L7" i="3"/>
  <c r="Q7" i="3"/>
  <c r="J8" i="3"/>
  <c r="O8" i="3"/>
  <c r="T8" i="3"/>
  <c r="M9" i="3"/>
  <c r="R9" i="3"/>
  <c r="J10" i="3"/>
  <c r="P10" i="3"/>
  <c r="U10" i="3"/>
  <c r="M11" i="3"/>
  <c r="S11" i="3"/>
  <c r="K12" i="3"/>
  <c r="P12" i="3"/>
  <c r="V12" i="3"/>
  <c r="N13" i="3"/>
  <c r="S13" i="3"/>
  <c r="L14" i="3"/>
  <c r="Q14" i="3"/>
  <c r="V14" i="3"/>
  <c r="O15" i="3"/>
  <c r="T15" i="3"/>
  <c r="L16" i="3"/>
  <c r="R16" i="3"/>
  <c r="J17" i="3"/>
  <c r="O17" i="3"/>
  <c r="U17" i="3"/>
  <c r="M18" i="3"/>
  <c r="R18" i="3"/>
  <c r="K19" i="3"/>
  <c r="P19" i="3"/>
  <c r="U19" i="3"/>
  <c r="O4" i="3"/>
  <c r="J5" i="3"/>
  <c r="R5" i="3"/>
  <c r="M6" i="3"/>
  <c r="U6" i="3"/>
  <c r="M7" i="3"/>
  <c r="S7" i="3"/>
  <c r="K8" i="3"/>
  <c r="P8" i="3"/>
  <c r="V8" i="3"/>
  <c r="N9" i="3"/>
  <c r="S9" i="3"/>
  <c r="L10" i="3"/>
  <c r="Q10" i="3"/>
  <c r="V10" i="3"/>
  <c r="O11" i="3"/>
  <c r="T11" i="3"/>
  <c r="L12" i="3"/>
  <c r="R12" i="3"/>
  <c r="J13" i="3"/>
  <c r="O13" i="3"/>
  <c r="U13" i="3"/>
  <c r="M14" i="3"/>
  <c r="R14" i="3"/>
  <c r="K15" i="3"/>
  <c r="P15" i="3"/>
  <c r="U15" i="3"/>
  <c r="N16" i="3"/>
  <c r="S16" i="3"/>
  <c r="K17" i="3"/>
  <c r="Q17" i="3"/>
  <c r="V17" i="3"/>
  <c r="N18" i="3"/>
  <c r="T18" i="3"/>
  <c r="L19" i="3"/>
  <c r="Q19" i="3"/>
  <c r="J20" i="3"/>
  <c r="O20" i="3"/>
  <c r="T20" i="3"/>
  <c r="M21" i="3"/>
  <c r="R21" i="3"/>
  <c r="J22" i="3"/>
  <c r="P22" i="3"/>
  <c r="U22" i="3"/>
  <c r="M23" i="3"/>
  <c r="S23" i="3"/>
  <c r="K24" i="3"/>
  <c r="P24" i="3"/>
  <c r="V24" i="3"/>
  <c r="N25" i="3"/>
  <c r="S25" i="3"/>
  <c r="L26" i="3"/>
  <c r="Q26" i="3"/>
  <c r="V26" i="3"/>
  <c r="P4" i="3"/>
  <c r="K5" i="3"/>
  <c r="S5" i="3"/>
  <c r="N6" i="3"/>
  <c r="V6" i="3"/>
  <c r="O7" i="3"/>
  <c r="T7" i="3"/>
  <c r="L8" i="3"/>
  <c r="R8" i="3"/>
  <c r="J9" i="3"/>
  <c r="O9" i="3"/>
  <c r="U9" i="3"/>
  <c r="M10" i="3"/>
  <c r="R10" i="3"/>
  <c r="K11" i="3"/>
  <c r="P11" i="3"/>
  <c r="U11" i="3"/>
  <c r="N12" i="3"/>
  <c r="S12" i="3"/>
  <c r="K13" i="3"/>
  <c r="Q13" i="3"/>
  <c r="V13" i="3"/>
  <c r="N14" i="3"/>
  <c r="T14" i="3"/>
  <c r="L15" i="3"/>
  <c r="Q15" i="3"/>
  <c r="J16" i="3"/>
  <c r="O16" i="3"/>
  <c r="T16" i="3"/>
  <c r="M17" i="3"/>
  <c r="R17" i="3"/>
  <c r="J18" i="3"/>
  <c r="S19" i="3"/>
  <c r="S20" i="3"/>
  <c r="Q21" i="3"/>
  <c r="N22" i="3"/>
  <c r="L23" i="3"/>
  <c r="J24" i="3"/>
  <c r="T24" i="3"/>
  <c r="R25" i="3"/>
  <c r="P26" i="3"/>
  <c r="P18" i="3"/>
  <c r="K20" i="3"/>
  <c r="V20" i="3"/>
  <c r="S21" i="3"/>
  <c r="Q22" i="3"/>
  <c r="O23" i="3"/>
  <c r="L24" i="3"/>
  <c r="J25" i="3"/>
  <c r="U25" i="3"/>
  <c r="R26" i="3"/>
  <c r="U18" i="3"/>
  <c r="N20" i="3"/>
  <c r="K21" i="3"/>
  <c r="V21" i="3"/>
  <c r="T22" i="3"/>
  <c r="Q23" i="3"/>
  <c r="O24" i="3"/>
  <c r="M25" i="3"/>
  <c r="J26" i="3"/>
  <c r="U26" i="3"/>
  <c r="M19" i="3"/>
  <c r="P20" i="3"/>
  <c r="N21" i="3"/>
  <c r="L22" i="3"/>
  <c r="V22" i="3"/>
  <c r="T23" i="3"/>
  <c r="R24" i="3"/>
  <c r="O25" i="3"/>
  <c r="M26" i="3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5" i="2"/>
  <c r="G23" i="2"/>
  <c r="G24" i="2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3" i="1"/>
  <c r="H31" i="1"/>
  <c r="H32" i="1"/>
  <c r="N4" i="2"/>
  <c r="M4" i="2"/>
  <c r="N3" i="2"/>
  <c r="M3" i="2"/>
  <c r="B10" i="2"/>
  <c r="B9" i="2"/>
  <c r="B8" i="2"/>
  <c r="B19" i="1"/>
  <c r="B18" i="1"/>
  <c r="B17" i="1"/>
</calcChain>
</file>

<file path=xl/sharedStrings.xml><?xml version="1.0" encoding="utf-8"?>
<sst xmlns="http://schemas.openxmlformats.org/spreadsheetml/2006/main" count="40" uniqueCount="28">
  <si>
    <t>System Jacobian</t>
  </si>
  <si>
    <t>System Equations</t>
  </si>
  <si>
    <t>Tolerances</t>
  </si>
  <si>
    <t>With analytic Jacobian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</si>
  <si>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</si>
  <si>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</si>
  <si>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</si>
  <si>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</si>
  <si>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</si>
  <si>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</si>
  <si>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</si>
  <si>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</si>
  <si>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</si>
  <si>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</si>
  <si>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</si>
  <si>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</si>
  <si>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dy1/dt</t>
  </si>
  <si>
    <t>dy2/dt</t>
  </si>
  <si>
    <t>dy3/dt</t>
  </si>
  <si>
    <t>dy4/dt</t>
  </si>
  <si>
    <t>dy5/dt</t>
  </si>
  <si>
    <t>dy6/dt</t>
  </si>
  <si>
    <t>dy7/dt</t>
  </si>
  <si>
    <t>dy8/dt</t>
  </si>
  <si>
    <t>dy9/dt</t>
  </si>
  <si>
    <t>dy10/dt</t>
  </si>
  <si>
    <t>dy11/dt</t>
  </si>
  <si>
    <t>dy12/dt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</si>
</sst>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'Example 1'!$I$12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'Example 1'!$H$13:$H$32</c:f>
              <c:numCache>
                <c:formatCode>General</c:formatCode>
                <c:ptCount val="2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'Example 1'!$I$13:$I$32</c:f>
              <c:numCache>
                <c:formatCode>General</c:formatCode>
                <c:ptCount val="20"/>
                <c:pt idx="0">
                  <c:v>1</c:v>
                </c:pt>
                <c:pt idx="1">
                  <c:v>0.69287832059238386</c:v>
                </c:pt>
                <c:pt idx="2">
                  <c:v>0.61724136886041814</c:v>
                </c:pt>
                <c:pt idx="3">
                  <c:v>0.57022779207030827</c:v>
                </c:pt>
                <c:pt idx="4">
                  <c:v>0.53584018059547478</c:v>
                </c:pt>
                <c:pt idx="5">
                  <c:v>0.508690082917579</c:v>
                </c:pt>
                <c:pt idx="6">
                  <c:v>0.48624527110506327</c:v>
                </c:pt>
                <c:pt idx="7">
                  <c:v>0.46714121777675416</c:v>
                </c:pt>
                <c:pt idx="8">
                  <c:v>0.4505207200056241</c:v>
                </c:pt>
                <c:pt idx="9">
                  <c:v>0.43583244136810301</c:v>
                </c:pt>
                <c:pt idx="10">
                  <c:v>0.42266945091547625</c:v>
                </c:pt>
                <c:pt idx="11">
                  <c:v>0.4107749096518617</c:v>
                </c:pt>
                <c:pt idx="12">
                  <c:v>0.39992683372416865</c:v>
                </c:pt>
                <c:pt idx="13">
                  <c:v>0.38995522195430088</c:v>
                </c:pt>
                <c:pt idx="14">
                  <c:v>0.38074988528687986</c:v>
                </c:pt>
                <c:pt idx="15">
                  <c:v>0.37220716608983367</c:v>
                </c:pt>
                <c:pt idx="16">
                  <c:v>0.3642307285318051</c:v>
                </c:pt>
                <c:pt idx="17">
                  <c:v>0.35675755249038743</c:v>
                </c:pt>
                <c:pt idx="18">
                  <c:v>0.34973938824279649</c:v>
                </c:pt>
                <c:pt idx="19">
                  <c:v>0.34312798606624817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32-4249-A7C5-00F6E14BC71D}"/>
            </c:ext>
          </c:extLst>
        </c:ser>
        <c:ser>
          <c:idx val="2"/>
          <c:order val="2"/>
          <c:tx>
            <c:strRef>
              <c:f>'Example 1'!$K$12</c:f>
              <c:strCache>
                <c:ptCount val="1"/>
                <c:pt idx="0">
                  <c:v>Y3</c:v>
                </c:pt>
              </c:strCache>
            </c:strRef>
          </c:tx>
          <c:marker>
            <c:symbol val="none"/>
          </c:marker>
          <c:xVal>
            <c:numRef>
              <c:f>'Example 1'!$H$13:$H$32</c:f>
              <c:numCache>
                <c:formatCode>General</c:formatCode>
                <c:ptCount val="2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'Example 1'!$K$13:$K$32</c:f>
              <c:numCache>
                <c:formatCode>General</c:formatCode>
                <c:ptCount val="20"/>
                <c:pt idx="0">
                  <c:v>0</c:v>
                </c:pt>
                <c:pt idx="1">
                  <c:v>0.3071133351094481</c:v>
                </c:pt>
                <c:pt idx="2">
                  <c:v>0.38275247737428542</c:v>
                </c:pt>
                <c:pt idx="3">
                  <c:v>0.4297670838866865</c:v>
                </c:pt>
                <c:pt idx="4">
                  <c:v>0.46415533185727376</c:v>
                </c:pt>
                <c:pt idx="5">
                  <c:v>0.49130587527745884</c:v>
                </c:pt>
                <c:pt idx="6">
                  <c:v>0.51375102320230248</c:v>
                </c:pt>
                <c:pt idx="7">
                  <c:v>0.53285534218767605</c:v>
                </c:pt>
                <c:pt idx="8">
                  <c:v>0.54947605708798375</c:v>
                </c:pt>
                <c:pt idx="9">
                  <c:v>0.56416451768570819</c:v>
                </c:pt>
                <c:pt idx="10">
                  <c:v>0.5773276638874556</c:v>
                </c:pt>
                <c:pt idx="11">
                  <c:v>0.58922234025233822</c:v>
                </c:pt>
                <c:pt idx="12">
                  <c:v>0.6000705350391996</c:v>
                </c:pt>
                <c:pt idx="13">
                  <c:v>0.61004225252805855</c:v>
                </c:pt>
                <c:pt idx="14">
                  <c:v>0.61924768390338125</c:v>
                </c:pt>
                <c:pt idx="15">
                  <c:v>0.62779048867201659</c:v>
                </c:pt>
                <c:pt idx="16">
                  <c:v>0.63576700412512643</c:v>
                </c:pt>
                <c:pt idx="17">
                  <c:v>0.64324025150552688</c:v>
                </c:pt>
                <c:pt idx="18">
                  <c:v>0.65025848130379782</c:v>
                </c:pt>
                <c:pt idx="19">
                  <c:v>0.65686994401051901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32-4249-A7C5-00F6E14BC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98976"/>
        <c:axId val="256199536"/>
      </c:scatterChart>
      <c:scatterChart>
        <c:scatterStyle val="smoothMarker"/>
        <c:varyColors val="0"/>
        <c:ser>
          <c:idx val="1"/>
          <c:order val="1"/>
          <c:tx>
            <c:strRef>
              <c:f>'Example 1'!$J$12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'Example 1'!$H$13:$H$32</c:f>
              <c:numCache>
                <c:formatCode>General</c:formatCode>
                <c:ptCount val="2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'Example 1'!$J$13:$J$32</c:f>
              <c:numCache>
                <c:formatCode>General</c:formatCode>
                <c:ptCount val="20"/>
                <c:pt idx="0">
                  <c:v>0</c:v>
                </c:pt>
                <c:pt idx="1">
                  <c:v>8.3442981679467064E-6</c:v>
                </c:pt>
                <c:pt idx="2">
                  <c:v>6.1537652962961809E-6</c:v>
                </c:pt>
                <c:pt idx="3">
                  <c:v>5.1240430050816832E-6</c:v>
                </c:pt>
                <c:pt idx="4">
                  <c:v>4.4875472513724398E-6</c:v>
                </c:pt>
                <c:pt idx="5">
                  <c:v>4.0418049621177427E-6</c:v>
                </c:pt>
                <c:pt idx="6">
                  <c:v>3.7056926342497872E-6</c:v>
                </c:pt>
                <c:pt idx="7">
                  <c:v>3.4400355697147995E-6</c:v>
                </c:pt>
                <c:pt idx="8">
                  <c:v>3.2229063920117255E-6</c:v>
                </c:pt>
                <c:pt idx="9">
                  <c:v>3.0409461887266643E-6</c:v>
                </c:pt>
                <c:pt idx="10">
                  <c:v>2.8851970680430728E-6</c:v>
                </c:pt>
                <c:pt idx="11">
                  <c:v>2.7500958000139317E-6</c:v>
                </c:pt>
                <c:pt idx="12">
                  <c:v>2.631236631650068E-6</c:v>
                </c:pt>
                <c:pt idx="13">
                  <c:v>2.5255176404944032E-6</c:v>
                </c:pt>
                <c:pt idx="14">
                  <c:v>2.4308097388441734E-6</c:v>
                </c:pt>
                <c:pt idx="15">
                  <c:v>2.345238149687697E-6</c:v>
                </c:pt>
                <c:pt idx="16">
                  <c:v>2.2673430683175161E-6</c:v>
                </c:pt>
                <c:pt idx="17">
                  <c:v>2.1960040855463923E-6</c:v>
                </c:pt>
                <c:pt idx="18">
                  <c:v>2.1304534056081921E-6</c:v>
                </c:pt>
                <c:pt idx="19">
                  <c:v>2.0699232327367817E-6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32-4249-A7C5-00F6E14BC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00656"/>
        <c:axId val="256200096"/>
      </c:scatterChart>
      <c:valAx>
        <c:axId val="2561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199536"/>
        <c:crosses val="autoZero"/>
        <c:crossBetween val="midCat"/>
      </c:valAx>
      <c:valAx>
        <c:axId val="25619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198976"/>
        <c:crosses val="autoZero"/>
        <c:crossBetween val="midCat"/>
      </c:valAx>
      <c:valAx>
        <c:axId val="256200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56200656"/>
        <c:crosses val="max"/>
        <c:crossBetween val="midCat"/>
      </c:valAx>
      <c:valAx>
        <c:axId val="25620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200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833714934569346"/>
          <c:y val="9.201662292213475E-2"/>
          <c:w val="0.15173799590581213"/>
          <c:h val="0.32581825920408597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Y1</c:v>
          </c:tx>
          <c:marker>
            <c:symbol val="none"/>
          </c:marker>
          <c:xVal>
            <c:numRef>
              <c:f>'Example 2'!$G$5:$G$25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'Example 2'!$H$5:$H$25</c:f>
              <c:numCache>
                <c:formatCode>General</c:formatCode>
                <c:ptCount val="21"/>
                <c:pt idx="0">
                  <c:v>1</c:v>
                </c:pt>
                <c:pt idx="1">
                  <c:v>0.69287832102583469</c:v>
                </c:pt>
                <c:pt idx="2">
                  <c:v>0.61724136975962984</c:v>
                </c:pt>
                <c:pt idx="3">
                  <c:v>0.57022779043968075</c:v>
                </c:pt>
                <c:pt idx="4">
                  <c:v>0.53584017902123782</c:v>
                </c:pt>
                <c:pt idx="5">
                  <c:v>0.50869008115607284</c:v>
                </c:pt>
                <c:pt idx="6">
                  <c:v>0.48624527234136994</c:v>
                </c:pt>
                <c:pt idx="7">
                  <c:v>0.46714121572451656</c:v>
                </c:pt>
                <c:pt idx="8">
                  <c:v>0.45052072159744744</c:v>
                </c:pt>
                <c:pt idx="9">
                  <c:v>0.43583243928664228</c:v>
                </c:pt>
                <c:pt idx="10">
                  <c:v>0.42266945068436934</c:v>
                </c:pt>
                <c:pt idx="11">
                  <c:v>0.41077490995693217</c:v>
                </c:pt>
                <c:pt idx="12">
                  <c:v>0.39992683194260209</c:v>
                </c:pt>
                <c:pt idx="13">
                  <c:v>0.38995522108290009</c:v>
                </c:pt>
                <c:pt idx="14">
                  <c:v>0.380749886787624</c:v>
                </c:pt>
                <c:pt idx="15">
                  <c:v>0.37220716803059362</c:v>
                </c:pt>
                <c:pt idx="16">
                  <c:v>0.3642307263424579</c:v>
                </c:pt>
                <c:pt idx="17">
                  <c:v>0.35675755092732198</c:v>
                </c:pt>
                <c:pt idx="18">
                  <c:v>0.34973938884559408</c:v>
                </c:pt>
                <c:pt idx="19">
                  <c:v>0.34312798715768256</c:v>
                </c:pt>
                <c:pt idx="20">
                  <c:v>0.33687688186044695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94-42A5-8E25-31DC3D0C5B0A}"/>
            </c:ext>
          </c:extLst>
        </c:ser>
        <c:ser>
          <c:idx val="2"/>
          <c:order val="2"/>
          <c:tx>
            <c:v>Y3</c:v>
          </c:tx>
          <c:marker>
            <c:symbol val="none"/>
          </c:marker>
          <c:xVal>
            <c:numRef>
              <c:f>'Example 2'!$G$5:$G$25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'Example 2'!$J$5:$J$25</c:f>
              <c:numCache>
                <c:formatCode>General</c:formatCode>
                <c:ptCount val="21"/>
                <c:pt idx="0">
                  <c:v>0</c:v>
                </c:pt>
                <c:pt idx="1">
                  <c:v>0.30711333467595725</c:v>
                </c:pt>
                <c:pt idx="2">
                  <c:v>0.38275247647506749</c:v>
                </c:pt>
                <c:pt idx="3">
                  <c:v>0.42976708551739878</c:v>
                </c:pt>
                <c:pt idx="4">
                  <c:v>0.46415533343153498</c:v>
                </c:pt>
                <c:pt idx="5">
                  <c:v>0.49130587703899964</c:v>
                </c:pt>
                <c:pt idx="6">
                  <c:v>0.51375102196596467</c:v>
                </c:pt>
                <c:pt idx="7">
                  <c:v>0.53285534423994707</c:v>
                </c:pt>
                <c:pt idx="8">
                  <c:v>0.54947605549613876</c:v>
                </c:pt>
                <c:pt idx="9">
                  <c:v>0.56416451976721838</c:v>
                </c:pt>
                <c:pt idx="10">
                  <c:v>0.57732766411855996</c:v>
                </c:pt>
                <c:pt idx="11">
                  <c:v>0.58922233994728357</c:v>
                </c:pt>
                <c:pt idx="12">
                  <c:v>0.60007053682079992</c:v>
                </c:pt>
                <c:pt idx="13">
                  <c:v>0.61004225339946205</c:v>
                </c:pt>
                <c:pt idx="14">
                  <c:v>0.61924768240264638</c:v>
                </c:pt>
                <c:pt idx="15">
                  <c:v>0.62779048673122839</c:v>
                </c:pt>
                <c:pt idx="16">
                  <c:v>0.63576700631448435</c:v>
                </c:pt>
                <c:pt idx="17">
                  <c:v>0.64324025306859633</c:v>
                </c:pt>
                <c:pt idx="18">
                  <c:v>0.65025848070098902</c:v>
                </c:pt>
                <c:pt idx="19">
                  <c:v>0.65686994291908662</c:v>
                </c:pt>
                <c:pt idx="20">
                  <c:v>0.66312110441583094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94-42A5-8E25-31DC3D0C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04576"/>
        <c:axId val="256205136"/>
      </c:scatterChart>
      <c:scatterChart>
        <c:scatterStyle val="smoothMarker"/>
        <c:varyColors val="0"/>
        <c:ser>
          <c:idx val="1"/>
          <c:order val="1"/>
          <c:tx>
            <c:v>Y2</c:v>
          </c:tx>
          <c:marker>
            <c:symbol val="none"/>
          </c:marker>
          <c:xVal>
            <c:numRef>
              <c:f>'Example 2'!$G$5:$G$25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'Example 2'!$I$5:$I$25</c:f>
              <c:numCache>
                <c:formatCode>General</c:formatCode>
                <c:ptCount val="21"/>
                <c:pt idx="0">
                  <c:v>0</c:v>
                </c:pt>
                <c:pt idx="1">
                  <c:v>8.3442982067296074E-6</c:v>
                </c:pt>
                <c:pt idx="2">
                  <c:v>6.1537652983232553E-6</c:v>
                </c:pt>
                <c:pt idx="3">
                  <c:v>5.1240429631081014E-6</c:v>
                </c:pt>
                <c:pt idx="4">
                  <c:v>4.4875472279334669E-6</c:v>
                </c:pt>
                <c:pt idx="5">
                  <c:v>4.0418049388534186E-6</c:v>
                </c:pt>
                <c:pt idx="6">
                  <c:v>3.7056926562051226E-6</c:v>
                </c:pt>
                <c:pt idx="7">
                  <c:v>3.4400355360286753E-6</c:v>
                </c:pt>
                <c:pt idx="8">
                  <c:v>3.2229063762918066E-6</c:v>
                </c:pt>
                <c:pt idx="9">
                  <c:v>3.0409461612840381E-6</c:v>
                </c:pt>
                <c:pt idx="10">
                  <c:v>2.8851970734035936E-6</c:v>
                </c:pt>
                <c:pt idx="11">
                  <c:v>2.7500957750925271E-6</c:v>
                </c:pt>
                <c:pt idx="12">
                  <c:v>2.6312366011830917E-6</c:v>
                </c:pt>
                <c:pt idx="13">
                  <c:v>2.5255176396653464E-6</c:v>
                </c:pt>
                <c:pt idx="14">
                  <c:v>2.4308097455722518E-6</c:v>
                </c:pt>
                <c:pt idx="15">
                  <c:v>2.3452381928345829E-6</c:v>
                </c:pt>
                <c:pt idx="16">
                  <c:v>2.267343043277645E-6</c:v>
                </c:pt>
                <c:pt idx="17">
                  <c:v>2.1960040709723531E-6</c:v>
                </c:pt>
                <c:pt idx="18">
                  <c:v>2.1304534205537255E-6</c:v>
                </c:pt>
                <c:pt idx="19">
                  <c:v>2.0699232366567816E-6</c:v>
                </c:pt>
                <c:pt idx="20">
                  <c:v>2.0137237158974924E-6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94-42A5-8E25-31DC3D0C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402176"/>
        <c:axId val="256205696"/>
      </c:scatterChart>
      <c:valAx>
        <c:axId val="2562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205136"/>
        <c:crosses val="autoZero"/>
        <c:crossBetween val="midCat"/>
      </c:valAx>
      <c:valAx>
        <c:axId val="25620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204576"/>
        <c:crosses val="autoZero"/>
        <c:crossBetween val="midCat"/>
      </c:valAx>
      <c:valAx>
        <c:axId val="2562056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56402176"/>
        <c:crosses val="max"/>
        <c:crossBetween val="midCat"/>
      </c:valAx>
      <c:valAx>
        <c:axId val="25640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205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193000874890641"/>
          <c:y val="9.6646252551764386E-2"/>
          <c:w val="0.15260760026773157"/>
          <c:h val="0.2750252986437531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'Example 3'!$K$4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3'!$K$5:$K$26</c:f>
              <c:numCache>
                <c:formatCode>General</c:formatCode>
                <c:ptCount val="22"/>
                <c:pt idx="0">
                  <c:v>1</c:v>
                </c:pt>
                <c:pt idx="1">
                  <c:v>0.62114591285903764</c:v>
                </c:pt>
                <c:pt idx="2">
                  <c:v>0.38582132638726963</c:v>
                </c:pt>
                <c:pt idx="3">
                  <c:v>0.23965172298244627</c:v>
                </c:pt>
                <c:pt idx="4">
                  <c:v>0.14885457859957302</c:v>
                </c:pt>
                <c:pt idx="5">
                  <c:v>9.2459996971850977E-2</c:v>
                </c:pt>
                <c:pt idx="6">
                  <c:v>5.7434759024004252E-2</c:v>
                </c:pt>
                <c:pt idx="7">
                  <c:v>3.5677629984825494E-2</c:v>
                </c:pt>
                <c:pt idx="8">
                  <c:v>2.2158978795143405E-2</c:v>
                </c:pt>
                <c:pt idx="9">
                  <c:v>1.3763036769101511E-2</c:v>
                </c:pt>
                <c:pt idx="10">
                  <c:v>8.5486083044424652E-3</c:v>
                </c:pt>
                <c:pt idx="11">
                  <c:v>5.3105198613889537E-3</c:v>
                </c:pt>
                <c:pt idx="12">
                  <c:v>3.2989874666622186E-3</c:v>
                </c:pt>
                <c:pt idx="13">
                  <c:v>2.048546046696654E-3</c:v>
                </c:pt>
                <c:pt idx="14">
                  <c:v>1.272770386697496E-3</c:v>
                </c:pt>
                <c:pt idx="15">
                  <c:v>7.9047264520389147E-4</c:v>
                </c:pt>
                <c:pt idx="16">
                  <c:v>4.909301753860594E-4</c:v>
                </c:pt>
                <c:pt idx="17">
                  <c:v>3.0509204295065808E-4</c:v>
                </c:pt>
                <c:pt idx="18">
                  <c:v>1.893442284522961E-4</c:v>
                </c:pt>
                <c:pt idx="19">
                  <c:v>1.1769482074842697E-4</c:v>
                </c:pt>
                <c:pt idx="20">
                  <c:v>7.3085519321501339E-5</c:v>
                </c:pt>
                <c:pt idx="21">
                  <c:v>4.54159758384775E-5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3C-4C61-918A-08F89CC3ED23}"/>
            </c:ext>
          </c:extLst>
        </c:ser>
        <c:ser>
          <c:idx val="1"/>
          <c:order val="1"/>
          <c:tx>
            <c:strRef>
              <c:f>'Example 3'!$L$4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3'!$L$5:$L$26</c:f>
              <c:numCache>
                <c:formatCode>General</c:formatCode>
                <c:ptCount val="22"/>
                <c:pt idx="0">
                  <c:v>0</c:v>
                </c:pt>
                <c:pt idx="1">
                  <c:v>6.2505025779882838E-3</c:v>
                </c:pt>
                <c:pt idx="2">
                  <c:v>3.87059978205395E-3</c:v>
                </c:pt>
                <c:pt idx="3">
                  <c:v>2.3984624450981169E-3</c:v>
                </c:pt>
                <c:pt idx="4">
                  <c:v>1.4870927376154114E-3</c:v>
                </c:pt>
                <c:pt idx="5">
                  <c:v>9.2250058237594438E-4</c:v>
                </c:pt>
                <c:pt idx="6">
                  <c:v>5.725162453868749E-4</c:v>
                </c:pt>
                <c:pt idx="7">
                  <c:v>3.5540992268881641E-4</c:v>
                </c:pt>
                <c:pt idx="8">
                  <c:v>2.2064299727811798E-4</c:v>
                </c:pt>
                <c:pt idx="9">
                  <c:v>1.3700076596210149E-4</c:v>
                </c:pt>
                <c:pt idx="10">
                  <c:v>8.5077448038473223E-5</c:v>
                </c:pt>
                <c:pt idx="11">
                  <c:v>5.2843999258071615E-5</c:v>
                </c:pt>
                <c:pt idx="12">
                  <c:v>3.2824554569485463E-5</c:v>
                </c:pt>
                <c:pt idx="13">
                  <c:v>2.0381757968339335E-5</c:v>
                </c:pt>
                <c:pt idx="14">
                  <c:v>1.2662361046735139E-5</c:v>
                </c:pt>
                <c:pt idx="15">
                  <c:v>7.8642053926116316E-6</c:v>
                </c:pt>
                <c:pt idx="16">
                  <c:v>4.88403478956944E-6</c:v>
                </c:pt>
                <c:pt idx="17">
                  <c:v>3.0354610277680202E-6</c:v>
                </c:pt>
                <c:pt idx="18">
                  <c:v>1.8835211007104577E-6</c:v>
                </c:pt>
                <c:pt idx="19">
                  <c:v>1.170888971283654E-6</c:v>
                </c:pt>
                <c:pt idx="20">
                  <c:v>7.2708696084129231E-7</c:v>
                </c:pt>
                <c:pt idx="21">
                  <c:v>4.5191420557057202E-7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3C-4C61-918A-08F89CC3ED23}"/>
            </c:ext>
          </c:extLst>
        </c:ser>
        <c:ser>
          <c:idx val="2"/>
          <c:order val="2"/>
          <c:tx>
            <c:strRef>
              <c:f>'Example 3'!$M$4</c:f>
              <c:strCache>
                <c:ptCount val="1"/>
                <c:pt idx="0">
                  <c:v>Y3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3'!$M$5:$M$26</c:f>
              <c:numCache>
                <c:formatCode>General</c:formatCode>
                <c:ptCount val="22"/>
                <c:pt idx="0">
                  <c:v>0</c:v>
                </c:pt>
                <c:pt idx="1">
                  <c:v>0.29123305872995453</c:v>
                </c:pt>
                <c:pt idx="2">
                  <c:v>0.3646012863570095</c:v>
                </c:pt>
                <c:pt idx="3">
                  <c:v>0.34010180474251533</c:v>
                </c:pt>
                <c:pt idx="4">
                  <c:v>0.28167578766667151</c:v>
                </c:pt>
                <c:pt idx="5">
                  <c:v>0.21865044343362788</c:v>
                </c:pt>
                <c:pt idx="6">
                  <c:v>0.16293826177724091</c:v>
                </c:pt>
                <c:pt idx="7">
                  <c:v>0.11806100047492477</c:v>
                </c:pt>
                <c:pt idx="8">
                  <c:v>8.3805809254453564E-2</c:v>
                </c:pt>
                <c:pt idx="9">
                  <c:v>5.856285924397743E-2</c:v>
                </c:pt>
                <c:pt idx="10">
                  <c:v>4.0419280053044654E-2</c:v>
                </c:pt>
                <c:pt idx="11">
                  <c:v>2.7619453546973635E-2</c:v>
                </c:pt>
                <c:pt idx="12">
                  <c:v>1.8717483990086468E-2</c:v>
                </c:pt>
                <c:pt idx="13">
                  <c:v>1.2594979073983659E-2</c:v>
                </c:pt>
                <c:pt idx="14">
                  <c:v>8.4267135496798855E-3</c:v>
                </c:pt>
                <c:pt idx="15">
                  <c:v>5.6081634038758505E-3</c:v>
                </c:pt>
                <c:pt idx="16">
                  <c:v>3.7157784247804871E-3</c:v>
                </c:pt>
                <c:pt idx="17">
                  <c:v>2.4530631506138683E-3</c:v>
                </c:pt>
                <c:pt idx="18">
                  <c:v>1.612735396966351E-3</c:v>
                </c:pt>
                <c:pt idx="19">
                  <c:v>1.0578361716108682E-3</c:v>
                </c:pt>
                <c:pt idx="20">
                  <c:v>6.9159060871952028E-4</c:v>
                </c:pt>
                <c:pt idx="21">
                  <c:v>4.5118093815917093E-4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3C-4C61-918A-08F89CC3ED23}"/>
            </c:ext>
          </c:extLst>
        </c:ser>
        <c:ser>
          <c:idx val="3"/>
          <c:order val="3"/>
          <c:tx>
            <c:strRef>
              <c:f>'Example 3'!$N$4</c:f>
              <c:strCache>
                <c:ptCount val="1"/>
                <c:pt idx="0">
                  <c:v>Y4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3'!$N$5:$N$26</c:f>
              <c:numCache>
                <c:formatCode>General</c:formatCode>
                <c:ptCount val="22"/>
                <c:pt idx="0">
                  <c:v>0</c:v>
                </c:pt>
                <c:pt idx="1">
                  <c:v>6.057613504112904E-5</c:v>
                </c:pt>
                <c:pt idx="2">
                  <c:v>4.6962784932959859E-5</c:v>
                </c:pt>
                <c:pt idx="3">
                  <c:v>2.7149709112339588E-5</c:v>
                </c:pt>
                <c:pt idx="4">
                  <c:v>1.3941010524692934E-5</c:v>
                </c:pt>
                <c:pt idx="5">
                  <c:v>6.7123531880444653E-6</c:v>
                </c:pt>
                <c:pt idx="6">
                  <c:v>3.1040134360031284E-6</c:v>
                </c:pt>
                <c:pt idx="7">
                  <c:v>1.3965148140652527E-6</c:v>
                </c:pt>
                <c:pt idx="8">
                  <c:v>6.1557655055532321E-7</c:v>
                </c:pt>
                <c:pt idx="9">
                  <c:v>2.6717308331405122E-7</c:v>
                </c:pt>
                <c:pt idx="10">
                  <c:v>1.1442736550558907E-7</c:v>
                </c:pt>
                <c:pt idx="11">
                  <c:v>4.854014428212568E-8</c:v>
                </c:pt>
                <c:pt idx="12">
                  <c:v>2.0456015634408314E-8</c:v>
                </c:pt>
                <c:pt idx="13">
                  <c:v>9.0232143049544095E-9</c:v>
                </c:pt>
                <c:pt idx="14">
                  <c:v>3.078551156243251E-9</c:v>
                </c:pt>
                <c:pt idx="15">
                  <c:v>1.7068296710221619E-9</c:v>
                </c:pt>
                <c:pt idx="16">
                  <c:v>7.1530039716560662E-10</c:v>
                </c:pt>
                <c:pt idx="17">
                  <c:v>1.0987901385977472E-9</c:v>
                </c:pt>
                <c:pt idx="18">
                  <c:v>-1.7926448372687728E-10</c:v>
                </c:pt>
                <c:pt idx="19">
                  <c:v>1.6311480305279023E-10</c:v>
                </c:pt>
                <c:pt idx="20">
                  <c:v>5.6766120227662113E-11</c:v>
                </c:pt>
                <c:pt idx="21">
                  <c:v>3.2325148963247126E-10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63C-4C61-918A-08F89CC3ED23}"/>
            </c:ext>
          </c:extLst>
        </c:ser>
        <c:ser>
          <c:idx val="4"/>
          <c:order val="4"/>
          <c:tx>
            <c:strRef>
              <c:f>'Example 3'!$O$4</c:f>
              <c:strCache>
                <c:ptCount val="1"/>
                <c:pt idx="0">
                  <c:v>Y5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3'!$O$5:$O$26</c:f>
              <c:numCache>
                <c:formatCode>General</c:formatCode>
                <c:ptCount val="22"/>
                <c:pt idx="0">
                  <c:v>0</c:v>
                </c:pt>
                <c:pt idx="1">
                  <c:v>3.1316323248745604E-5</c:v>
                </c:pt>
                <c:pt idx="2">
                  <c:v>5.9748863588789439E-5</c:v>
                </c:pt>
                <c:pt idx="3">
                  <c:v>6.3287053086877063E-5</c:v>
                </c:pt>
                <c:pt idx="4">
                  <c:v>5.3441895850713767E-5</c:v>
                </c:pt>
                <c:pt idx="5">
                  <c:v>4.0191570685131803E-5</c:v>
                </c:pt>
                <c:pt idx="6">
                  <c:v>2.8258521147158583E-5</c:v>
                </c:pt>
                <c:pt idx="7">
                  <c:v>1.9051502826829254E-5</c:v>
                </c:pt>
                <c:pt idx="8">
                  <c:v>1.2499200661567234E-5</c:v>
                </c:pt>
                <c:pt idx="9">
                  <c:v>8.0547915619544458E-6</c:v>
                </c:pt>
                <c:pt idx="10">
                  <c:v>5.1291163966220215E-6</c:v>
                </c:pt>
                <c:pt idx="11">
                  <c:v>3.2399754006140053E-6</c:v>
                </c:pt>
                <c:pt idx="12">
                  <c:v>2.035328633629444E-6</c:v>
                </c:pt>
                <c:pt idx="13">
                  <c:v>1.2721752377586458E-6</c:v>
                </c:pt>
                <c:pt idx="14">
                  <c:v>7.9631886051584923E-7</c:v>
                </c:pt>
                <c:pt idx="15">
                  <c:v>4.9486856865081345E-7</c:v>
                </c:pt>
                <c:pt idx="16">
                  <c:v>3.0812997008838634E-7</c:v>
                </c:pt>
                <c:pt idx="17">
                  <c:v>1.8990578608847974E-7</c:v>
                </c:pt>
                <c:pt idx="18">
                  <c:v>1.198973082753489E-7</c:v>
                </c:pt>
                <c:pt idx="19">
                  <c:v>7.3868294304403582E-8</c:v>
                </c:pt>
                <c:pt idx="20">
                  <c:v>4.5978851897124987E-8</c:v>
                </c:pt>
                <c:pt idx="21">
                  <c:v>2.7911842734150046E-8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63C-4C61-918A-08F89CC3ED23}"/>
            </c:ext>
          </c:extLst>
        </c:ser>
        <c:ser>
          <c:idx val="5"/>
          <c:order val="5"/>
          <c:tx>
            <c:strRef>
              <c:f>'Example 3'!$P$4</c:f>
              <c:strCache>
                <c:ptCount val="1"/>
                <c:pt idx="0">
                  <c:v>Y6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3'!$P$5:$P$26</c:f>
              <c:numCache>
                <c:formatCode>General</c:formatCode>
                <c:ptCount val="22"/>
                <c:pt idx="0">
                  <c:v>0</c:v>
                </c:pt>
                <c:pt idx="1">
                  <c:v>2.7321580493890601E-5</c:v>
                </c:pt>
                <c:pt idx="2">
                  <c:v>4.3185757860234991E-5</c:v>
                </c:pt>
                <c:pt idx="3">
                  <c:v>3.7628199101391515E-5</c:v>
                </c:pt>
                <c:pt idx="4">
                  <c:v>2.5813796820003275E-5</c:v>
                </c:pt>
                <c:pt idx="5">
                  <c:v>1.5551729181433466E-5</c:v>
                </c:pt>
                <c:pt idx="6">
                  <c:v>8.6342385254038257E-6</c:v>
                </c:pt>
                <c:pt idx="7">
                  <c:v>4.5327666355680841E-6</c:v>
                </c:pt>
                <c:pt idx="8">
                  <c:v>2.2841612089296614E-6</c:v>
                </c:pt>
                <c:pt idx="9">
                  <c:v>1.1155971823699936E-6</c:v>
                </c:pt>
                <c:pt idx="10">
                  <c:v>5.3125468727276002E-7</c:v>
                </c:pt>
                <c:pt idx="11">
                  <c:v>2.4795940003872973E-7</c:v>
                </c:pt>
                <c:pt idx="12">
                  <c:v>1.1397614723250258E-7</c:v>
                </c:pt>
                <c:pt idx="13">
                  <c:v>5.2662079811050995E-8</c:v>
                </c:pt>
                <c:pt idx="14">
                  <c:v>2.2032260366289953E-8</c:v>
                </c:pt>
                <c:pt idx="15">
                  <c:v>1.0784866413452125E-8</c:v>
                </c:pt>
                <c:pt idx="16">
                  <c:v>4.8781144303567914E-9</c:v>
                </c:pt>
                <c:pt idx="17">
                  <c:v>5.022263296203771E-9</c:v>
                </c:pt>
                <c:pt idx="18">
                  <c:v>-1.6490422518987013E-10</c:v>
                </c:pt>
                <c:pt idx="19">
                  <c:v>8.0446259011176574E-10</c:v>
                </c:pt>
                <c:pt idx="20">
                  <c:v>3.4102311826159926E-10</c:v>
                </c:pt>
                <c:pt idx="21">
                  <c:v>1.5601785050626525E-9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63C-4C61-918A-08F89CC3ED23}"/>
            </c:ext>
          </c:extLst>
        </c:ser>
        <c:ser>
          <c:idx val="11"/>
          <c:order val="11"/>
          <c:tx>
            <c:strRef>
              <c:f>'Example 3'!$V$4</c:f>
              <c:strCache>
                <c:ptCount val="1"/>
                <c:pt idx="0">
                  <c:v>Y12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3'!$V$5:$V$26</c:f>
              <c:numCache>
                <c:formatCode>General</c:formatCode>
                <c:ptCount val="22"/>
                <c:pt idx="0">
                  <c:v>0</c:v>
                </c:pt>
                <c:pt idx="1">
                  <c:v>7.529061085547703E-2</c:v>
                </c:pt>
                <c:pt idx="2">
                  <c:v>0.23193357734818343</c:v>
                </c:pt>
                <c:pt idx="3">
                  <c:v>0.3964329273462926</c:v>
                </c:pt>
                <c:pt idx="4">
                  <c:v>0.5398913778496186</c:v>
                </c:pt>
                <c:pt idx="5">
                  <c:v>0.65450471643485753</c:v>
                </c:pt>
                <c:pt idx="6">
                  <c:v>0.74150362334386943</c:v>
                </c:pt>
                <c:pt idx="7">
                  <c:v>0.80536075999532974</c:v>
                </c:pt>
                <c:pt idx="8">
                  <c:v>0.8511357557440774</c:v>
                </c:pt>
                <c:pt idx="9">
                  <c:v>0.88336856023736143</c:v>
                </c:pt>
                <c:pt idx="10">
                  <c:v>0.90575404412518901</c:v>
                </c:pt>
                <c:pt idx="11">
                  <c:v>0.92112794072524973</c:v>
                </c:pt>
                <c:pt idx="12">
                  <c:v>0.93159248953895801</c:v>
                </c:pt>
                <c:pt idx="13">
                  <c:v>0.93866416074923842</c:v>
                </c:pt>
                <c:pt idx="14">
                  <c:v>0.943407538800342</c:v>
                </c:pt>
                <c:pt idx="15">
                  <c:v>0.94657525043539981</c:v>
                </c:pt>
                <c:pt idx="16">
                  <c:v>0.94867929646258731</c:v>
                </c:pt>
                <c:pt idx="17">
                  <c:v>0.95007017591731513</c:v>
                </c:pt>
                <c:pt idx="18">
                  <c:v>0.95098831598275291</c:v>
                </c:pt>
                <c:pt idx="19">
                  <c:v>0.95159013827229322</c:v>
                </c:pt>
                <c:pt idx="20">
                  <c:v>0.95198484688289076</c:v>
                </c:pt>
                <c:pt idx="21">
                  <c:v>0.95224246321100736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63C-4C61-918A-08F89CC3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96944"/>
        <c:axId val="255797504"/>
      </c:scatterChart>
      <c:scatterChart>
        <c:scatterStyle val="smoothMarker"/>
        <c:varyColors val="0"/>
        <c:ser>
          <c:idx val="6"/>
          <c:order val="6"/>
          <c:tx>
            <c:strRef>
              <c:f>'Example 3'!$Q$4</c:f>
              <c:strCache>
                <c:ptCount val="1"/>
                <c:pt idx="0">
                  <c:v>Y7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3'!$Q$5:$Q$26</c:f>
              <c:numCache>
                <c:formatCode>General</c:formatCode>
                <c:ptCount val="22"/>
                <c:pt idx="0">
                  <c:v>0</c:v>
                </c:pt>
                <c:pt idx="1">
                  <c:v>1.4123604734591789E-5</c:v>
                </c:pt>
                <c:pt idx="2">
                  <c:v>5.4935448358793379E-5</c:v>
                </c:pt>
                <c:pt idx="3">
                  <c:v>8.7707711400546442E-5</c:v>
                </c:pt>
                <c:pt idx="4">
                  <c:v>9.8940852842504989E-5</c:v>
                </c:pt>
                <c:pt idx="5">
                  <c:v>9.3095717795462841E-5</c:v>
                </c:pt>
                <c:pt idx="6">
                  <c:v>7.8585631757024211E-5</c:v>
                </c:pt>
                <c:pt idx="7">
                  <c:v>6.1837322351320059E-5</c:v>
                </c:pt>
                <c:pt idx="8">
                  <c:v>4.6387820319226868E-5</c:v>
                </c:pt>
                <c:pt idx="9">
                  <c:v>3.3643215073361894E-5</c:v>
                </c:pt>
                <c:pt idx="10">
                  <c:v>2.3810445403014375E-5</c:v>
                </c:pt>
                <c:pt idx="11">
                  <c:v>1.6547832275774648E-5</c:v>
                </c:pt>
                <c:pt idx="12">
                  <c:v>1.1342335382287955E-5</c:v>
                </c:pt>
                <c:pt idx="13">
                  <c:v>7.6879818405064208E-6</c:v>
                </c:pt>
                <c:pt idx="14">
                  <c:v>5.1749386515923453E-6</c:v>
                </c:pt>
                <c:pt idx="15">
                  <c:v>3.4524610209237826E-6</c:v>
                </c:pt>
                <c:pt idx="16">
                  <c:v>2.2928032483641655E-6</c:v>
                </c:pt>
                <c:pt idx="17">
                  <c:v>1.5092136648971361E-6</c:v>
                </c:pt>
                <c:pt idx="18">
                  <c:v>1.0005284591525748E-6</c:v>
                </c:pt>
                <c:pt idx="19">
                  <c:v>6.5407012011444584E-7</c:v>
                </c:pt>
                <c:pt idx="20">
                  <c:v>4.2809138560508361E-7</c:v>
                </c:pt>
                <c:pt idx="21">
                  <c:v>2.7622604747088048E-7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63C-4C61-918A-08F89CC3ED23}"/>
            </c:ext>
          </c:extLst>
        </c:ser>
        <c:ser>
          <c:idx val="7"/>
          <c:order val="7"/>
          <c:tx>
            <c:strRef>
              <c:f>'Example 3'!$R$4</c:f>
              <c:strCache>
                <c:ptCount val="1"/>
                <c:pt idx="0">
                  <c:v>Y8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3'!$R$5:$R$26</c:f>
              <c:numCache>
                <c:formatCode>General</c:formatCode>
                <c:ptCount val="22"/>
                <c:pt idx="0">
                  <c:v>0</c:v>
                </c:pt>
                <c:pt idx="1">
                  <c:v>9.3661894680557053E-5</c:v>
                </c:pt>
                <c:pt idx="2">
                  <c:v>1.1824461633581611E-4</c:v>
                </c:pt>
                <c:pt idx="3">
                  <c:v>1.1044974653257169E-4</c:v>
                </c:pt>
                <c:pt idx="4">
                  <c:v>9.1483900979379175E-5</c:v>
                </c:pt>
                <c:pt idx="5">
                  <c:v>7.1002417415787748E-5</c:v>
                </c:pt>
                <c:pt idx="6">
                  <c:v>5.2902227475355978E-5</c:v>
                </c:pt>
                <c:pt idx="7">
                  <c:v>3.8327697466002922E-5</c:v>
                </c:pt>
                <c:pt idx="8">
                  <c:v>2.7205954455187701E-5</c:v>
                </c:pt>
                <c:pt idx="9">
                  <c:v>1.9011558602610888E-5</c:v>
                </c:pt>
                <c:pt idx="10">
                  <c:v>1.3122131610099725E-5</c:v>
                </c:pt>
                <c:pt idx="11">
                  <c:v>8.9672740049029759E-6</c:v>
                </c:pt>
                <c:pt idx="12">
                  <c:v>6.0775338255417352E-6</c:v>
                </c:pt>
                <c:pt idx="13">
                  <c:v>4.0899310756420558E-6</c:v>
                </c:pt>
                <c:pt idx="14">
                  <c:v>2.7365786877212423E-6</c:v>
                </c:pt>
                <c:pt idx="15">
                  <c:v>1.8214255119235805E-6</c:v>
                </c:pt>
                <c:pt idx="16">
                  <c:v>1.2069077596973162E-6</c:v>
                </c:pt>
                <c:pt idx="17">
                  <c:v>7.9686093405848943E-7</c:v>
                </c:pt>
                <c:pt idx="18">
                  <c:v>5.2388224255872404E-7</c:v>
                </c:pt>
                <c:pt idx="19">
                  <c:v>3.4366357589558805E-7</c:v>
                </c:pt>
                <c:pt idx="20">
                  <c:v>2.2469254398873218E-7</c:v>
                </c:pt>
                <c:pt idx="21">
                  <c:v>1.4660805996486848E-7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63C-4C61-918A-08F89CC3ED23}"/>
            </c:ext>
          </c:extLst>
        </c:ser>
        <c:ser>
          <c:idx val="8"/>
          <c:order val="8"/>
          <c:tx>
            <c:strRef>
              <c:f>'Example 3'!$S$4</c:f>
              <c:strCache>
                <c:ptCount val="1"/>
                <c:pt idx="0">
                  <c:v>Y9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3'!$S$5:$S$26</c:f>
              <c:numCache>
                <c:formatCode>General</c:formatCode>
                <c:ptCount val="22"/>
                <c:pt idx="0">
                  <c:v>0</c:v>
                </c:pt>
                <c:pt idx="1">
                  <c:v>8.2290345593067878E-4</c:v>
                </c:pt>
                <c:pt idx="2">
                  <c:v>2.9062700392389353E-3</c:v>
                </c:pt>
                <c:pt idx="3">
                  <c:v>5.457466503317944E-3</c:v>
                </c:pt>
                <c:pt idx="4">
                  <c:v>7.9072816428265216E-3</c:v>
                </c:pt>
                <c:pt idx="5">
                  <c:v>9.9818988441083313E-3</c:v>
                </c:pt>
                <c:pt idx="6">
                  <c:v>1.1610282343516323E-2</c:v>
                </c:pt>
                <c:pt idx="7">
                  <c:v>1.2826412297341591E-2</c:v>
                </c:pt>
                <c:pt idx="8">
                  <c:v>1.3704288775525368E-2</c:v>
                </c:pt>
                <c:pt idx="9">
                  <c:v>1.4322757995113317E-2</c:v>
                </c:pt>
                <c:pt idx="10">
                  <c:v>1.4750764629182723E-2</c:v>
                </c:pt>
                <c:pt idx="11">
                  <c:v>1.5042992558463355E-2</c:v>
                </c:pt>
                <c:pt idx="12">
                  <c:v>1.5240497741178654E-2</c:v>
                </c:pt>
                <c:pt idx="13">
                  <c:v>1.5372960181588463E-2</c:v>
                </c:pt>
                <c:pt idx="14">
                  <c:v>1.546111814722499E-2</c:v>
                </c:pt>
                <c:pt idx="15">
                  <c:v>1.5519573456348903E-2</c:v>
                </c:pt>
                <c:pt idx="16">
                  <c:v>1.5558128052256988E-2</c:v>
                </c:pt>
                <c:pt idx="17">
                  <c:v>1.5583411679848879E-2</c:v>
                </c:pt>
                <c:pt idx="18">
                  <c:v>1.5600025904624245E-2</c:v>
                </c:pt>
                <c:pt idx="19">
                  <c:v>1.5610853381241465E-2</c:v>
                </c:pt>
                <c:pt idx="20">
                  <c:v>1.5617917700666537E-2</c:v>
                </c:pt>
                <c:pt idx="21">
                  <c:v>1.5622493026855915E-2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63C-4C61-918A-08F89CC3ED23}"/>
            </c:ext>
          </c:extLst>
        </c:ser>
        <c:ser>
          <c:idx val="9"/>
          <c:order val="9"/>
          <c:tx>
            <c:strRef>
              <c:f>'Example 3'!$T$4</c:f>
              <c:strCache>
                <c:ptCount val="1"/>
                <c:pt idx="0">
                  <c:v>Y10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3'!$T$5:$T$26</c:f>
              <c:numCache>
                <c:formatCode>General</c:formatCode>
                <c:ptCount val="22"/>
                <c:pt idx="0">
                  <c:v>0</c:v>
                </c:pt>
                <c:pt idx="1">
                  <c:v>2.819444091108206E-3</c:v>
                </c:pt>
                <c:pt idx="2">
                  <c:v>3.5591775622185332E-3</c:v>
                </c:pt>
                <c:pt idx="3">
                  <c:v>3.324471434616299E-3</c:v>
                </c:pt>
                <c:pt idx="4">
                  <c:v>2.7535783873869476E-3</c:v>
                </c:pt>
                <c:pt idx="5">
                  <c:v>2.1370902736242963E-3</c:v>
                </c:pt>
                <c:pt idx="6">
                  <c:v>1.592288209064732E-3</c:v>
                </c:pt>
                <c:pt idx="7">
                  <c:v>1.153610012955341E-3</c:v>
                </c:pt>
                <c:pt idx="8">
                  <c:v>8.1885909658088913E-4</c:v>
                </c:pt>
                <c:pt idx="9">
                  <c:v>5.7221876721527752E-4</c:v>
                </c:pt>
                <c:pt idx="10">
                  <c:v>3.9495543483073853E-4</c:v>
                </c:pt>
                <c:pt idx="11">
                  <c:v>2.6990044283695943E-4</c:v>
                </c:pt>
                <c:pt idx="12">
                  <c:v>1.8292374470828875E-4</c:v>
                </c:pt>
                <c:pt idx="13">
                  <c:v>1.2310006994867726E-4</c:v>
                </c:pt>
                <c:pt idx="14">
                  <c:v>8.2366367815259455E-5</c:v>
                </c:pt>
                <c:pt idx="15">
                  <c:v>5.4821776393225239E-5</c:v>
                </c:pt>
                <c:pt idx="16">
                  <c:v>3.6325827552823958E-5</c:v>
                </c:pt>
                <c:pt idx="17">
                  <c:v>2.3984117993677206E-5</c:v>
                </c:pt>
                <c:pt idx="18">
                  <c:v>1.5767930063816113E-5</c:v>
                </c:pt>
                <c:pt idx="19">
                  <c:v>1.0343662354527126E-5</c:v>
                </c:pt>
                <c:pt idx="20">
                  <c:v>6.7628436303374113E-6</c:v>
                </c:pt>
                <c:pt idx="21">
                  <c:v>4.412638910458713E-6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63C-4C61-918A-08F89CC3ED23}"/>
            </c:ext>
          </c:extLst>
        </c:ser>
        <c:ser>
          <c:idx val="10"/>
          <c:order val="10"/>
          <c:tx>
            <c:strRef>
              <c:f>'Example 3'!$U$4</c:f>
              <c:strCache>
                <c:ptCount val="1"/>
                <c:pt idx="0">
                  <c:v>Y11</c:v>
                </c:pt>
              </c:strCache>
            </c:strRef>
          </c:tx>
          <c:marker>
            <c:symbol val="none"/>
          </c:marker>
          <c:xVal>
            <c:numRef>
              <c:f>'Example 3'!$J$5:$J$26</c:f>
              <c:numCache>
                <c:formatCode>General</c:formatCode>
                <c:ptCount val="22"/>
                <c:pt idx="0">
                  <c:v>0</c:v>
                </c:pt>
                <c:pt idx="1">
                  <c:v>4.7619047619047619</c:v>
                </c:pt>
                <c:pt idx="2">
                  <c:v>9.5238095238095237</c:v>
                </c:pt>
                <c:pt idx="3">
                  <c:v>14.285714285714285</c:v>
                </c:pt>
                <c:pt idx="4">
                  <c:v>19.047619047619047</c:v>
                </c:pt>
                <c:pt idx="5">
                  <c:v>23.80952380952381</c:v>
                </c:pt>
                <c:pt idx="6">
                  <c:v>28.571428571428573</c:v>
                </c:pt>
                <c:pt idx="7">
                  <c:v>33.333333333333336</c:v>
                </c:pt>
                <c:pt idx="8">
                  <c:v>38.095238095238095</c:v>
                </c:pt>
                <c:pt idx="9">
                  <c:v>42.857142857142854</c:v>
                </c:pt>
                <c:pt idx="10">
                  <c:v>47.619047619047613</c:v>
                </c:pt>
                <c:pt idx="11">
                  <c:v>52.380952380952372</c:v>
                </c:pt>
                <c:pt idx="12">
                  <c:v>57.142857142857132</c:v>
                </c:pt>
                <c:pt idx="13">
                  <c:v>61.904761904761891</c:v>
                </c:pt>
                <c:pt idx="14">
                  <c:v>66.666666666666657</c:v>
                </c:pt>
                <c:pt idx="15">
                  <c:v>71.428571428571416</c:v>
                </c:pt>
                <c:pt idx="16">
                  <c:v>76.190476190476176</c:v>
                </c:pt>
                <c:pt idx="17">
                  <c:v>80.952380952380935</c:v>
                </c:pt>
                <c:pt idx="18">
                  <c:v>85.714285714285694</c:v>
                </c:pt>
                <c:pt idx="19">
                  <c:v>90.476190476190453</c:v>
                </c:pt>
                <c:pt idx="20">
                  <c:v>95.238095238095212</c:v>
                </c:pt>
                <c:pt idx="21">
                  <c:v>100</c:v>
                </c:pt>
              </c:numCache>
            </c:numRef>
          </c:xVal>
          <c:yVal>
            <c:numRef>
              <c:f>'Example 3'!$U$5:$U$26</c:f>
              <c:numCache>
                <c:formatCode>General</c:formatCode>
                <c:ptCount val="22"/>
                <c:pt idx="0">
                  <c:v>0</c:v>
                </c:pt>
                <c:pt idx="1">
                  <c:v>1.2543267928598685E-3</c:v>
                </c:pt>
                <c:pt idx="2">
                  <c:v>3.8735821589978565E-3</c:v>
                </c:pt>
                <c:pt idx="3">
                  <c:v>6.633682950450262E-3</c:v>
                </c:pt>
                <c:pt idx="4">
                  <c:v>9.0472624604154284E-3</c:v>
                </c:pt>
                <c:pt idx="5">
                  <c:v>1.0979349456265585E-2</c:v>
                </c:pt>
                <c:pt idx="6">
                  <c:v>1.2447919676157444E-2</c:v>
                </c:pt>
                <c:pt idx="7">
                  <c:v>1.3526801103882864E-2</c:v>
                </c:pt>
                <c:pt idx="8">
                  <c:v>1.4300597089523019E-2</c:v>
                </c:pt>
                <c:pt idx="9">
                  <c:v>1.4845635113802227E-2</c:v>
                </c:pt>
                <c:pt idx="10">
                  <c:v>1.5224212756830469E-2</c:v>
                </c:pt>
                <c:pt idx="11">
                  <c:v>1.5484220418970879E-2</c:v>
                </c:pt>
                <c:pt idx="12">
                  <c:v>1.5661193496536548E-2</c:v>
                </c:pt>
                <c:pt idx="13">
                  <c:v>1.5780778323344555E-2</c:v>
                </c:pt>
                <c:pt idx="14">
                  <c:v>1.5860982925123376E-2</c:v>
                </c:pt>
                <c:pt idx="15">
                  <c:v>1.5914539553445801E-2</c:v>
                </c:pt>
                <c:pt idx="16">
                  <c:v>1.5950109009873793E-2</c:v>
                </c:pt>
                <c:pt idx="17">
                  <c:v>1.5973618609363964E-2</c:v>
                </c:pt>
                <c:pt idx="18">
                  <c:v>1.5989137086881249E-2</c:v>
                </c:pt>
                <c:pt idx="19">
                  <c:v>1.5999307946887687E-2</c:v>
                </c:pt>
                <c:pt idx="20">
                  <c:v>1.6005978029458221E-2</c:v>
                </c:pt>
                <c:pt idx="21">
                  <c:v>1.6010330618494141E-2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63C-4C61-918A-08F89CC3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08560"/>
        <c:axId val="255908000"/>
      </c:scatterChart>
      <c:valAx>
        <c:axId val="2557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797504"/>
        <c:crosses val="autoZero"/>
        <c:crossBetween val="midCat"/>
      </c:valAx>
      <c:valAx>
        <c:axId val="255797504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796944"/>
        <c:crosses val="autoZero"/>
        <c:crossBetween val="midCat"/>
      </c:valAx>
      <c:valAx>
        <c:axId val="255908000"/>
        <c:scaling>
          <c:orientation val="minMax"/>
          <c:max val="4.0000000000000008E-2"/>
        </c:scaling>
        <c:delete val="0"/>
        <c:axPos val="r"/>
        <c:numFmt formatCode="General" sourceLinked="1"/>
        <c:majorTickMark val="out"/>
        <c:minorTickMark val="none"/>
        <c:tickLblPos val="nextTo"/>
        <c:crossAx val="255908560"/>
        <c:crosses val="max"/>
        <c:crossBetween val="midCat"/>
      </c:valAx>
      <c:valAx>
        <c:axId val="25590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908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4</xdr:row>
      <xdr:rowOff>57150</xdr:rowOff>
    </xdr:from>
    <xdr:ext cx="6362700" cy="447558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5C5408-12B0-4A58-A551-AF8DC525BAB8}"/>
            </a:ext>
          </a:extLst>
        </xdr:cNvPr>
        <xdr:cNvSpPr txBox="1"/>
      </xdr:nvSpPr>
      <xdr:spPr>
        <a:xfrm>
          <a:off x="1628775" y="819150"/>
          <a:ext cx="6362700" cy="4475584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 ODE initial value examples described in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https://excel-works.com/manual/ivsolve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Before you can run the examples in this workbook, you need to download and install ExceLab Calculus Add-in from https://excel-works.com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1) To evaluate an array formula press Ctrl+Shift+Enter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2) To evaluate a standard formula  press Enter</a:t>
          </a:r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3) If Excel inserts the @ symbol in the formulas the first time you open the workbook, delete it before evaluating/saving the workbook.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**Questions or comments? Email us at  support@excel-works.com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4</xdr:col>
      <xdr:colOff>342900</xdr:colOff>
      <xdr:row>10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562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19050</xdr:rowOff>
    </xdr:from>
    <xdr:to>
      <xdr:col>5</xdr:col>
      <xdr:colOff>381000</xdr:colOff>
      <xdr:row>12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2209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600075</xdr:colOff>
      <xdr:row>13</xdr:row>
      <xdr:rowOff>38100</xdr:rowOff>
    </xdr:from>
    <xdr:to>
      <xdr:col>3</xdr:col>
      <xdr:colOff>361950</xdr:colOff>
      <xdr:row>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90600"/>
          <a:ext cx="9810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20</xdr:row>
      <xdr:rowOff>28575</xdr:rowOff>
    </xdr:from>
    <xdr:to>
      <xdr:col>6</xdr:col>
      <xdr:colOff>409576</xdr:colOff>
      <xdr:row>31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25</xdr:col>
      <xdr:colOff>0</xdr:colOff>
      <xdr:row>6</xdr:row>
      <xdr:rowOff>0</xdr:rowOff>
    </xdr:from>
    <xdr:to>
      <xdr:col>33</xdr:col>
      <xdr:colOff>494629</xdr:colOff>
      <xdr:row>19</xdr:row>
      <xdr:rowOff>123500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70EEEE-BE92-4641-A033-D87037C98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29625" y="1143000"/>
          <a:ext cx="5371429" cy="2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342900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562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4</xdr:col>
      <xdr:colOff>381000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209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5</xdr:row>
      <xdr:rowOff>28575</xdr:rowOff>
    </xdr:from>
    <xdr:to>
      <xdr:col>3</xdr:col>
      <xdr:colOff>190500</xdr:colOff>
      <xdr:row>6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81075"/>
          <a:ext cx="12477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12</xdr:row>
      <xdr:rowOff>104774</xdr:rowOff>
    </xdr:from>
    <xdr:to>
      <xdr:col>5</xdr:col>
      <xdr:colOff>409575</xdr:colOff>
      <xdr:row>25</xdr:row>
      <xdr:rowOff>133349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381000</xdr:colOff>
      <xdr:row>6</xdr:row>
      <xdr:rowOff>114300</xdr:rowOff>
    </xdr:from>
    <xdr:to>
      <xdr:col>37</xdr:col>
      <xdr:colOff>313183</xdr:colOff>
      <xdr:row>19</xdr:row>
      <xdr:rowOff>113990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521C16-C85A-4D58-A394-DDDE6B85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63150" y="1257300"/>
          <a:ext cx="9133333" cy="24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319086</xdr:colOff>
      <xdr:row>12</xdr:row>
      <xdr:rowOff>123824</xdr:rowOff>
    </xdr:from>
    <xdr:to>
      <xdr:col>17</xdr:col>
      <xdr:colOff>695325</xdr:colOff>
      <xdr:row>31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16</xdr:row>
      <xdr:rowOff>171450</xdr:rowOff>
    </xdr:from>
    <xdr:to>
      <xdr:col>10</xdr:col>
      <xdr:colOff>361168</xdr:colOff>
      <xdr:row>55</xdr:row>
      <xdr:rowOff>37188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170C9D-22A1-46C0-9877-09CBC499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3219450"/>
          <a:ext cx="6257143" cy="7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workbookViewId="0"/>
  </sheetViews>
  <sheetFormatPr defaultRowHeight="15" x14ac:dyDescent="0.25"/>
  <cols>
    <col min="7" max="8" width="9.28515625" bestFit="1" customWidth="1"/>
    <col min="9" max="9" width="12" bestFit="1" customWidth="1"/>
    <col min="10" max="10" width="9.28515625" bestFit="1" customWidth="1"/>
    <col min="12" max="12" width="9" customWidth="1"/>
    <col min="13" max="13" width="4.5703125" hidden="1" customWidth="1"/>
    <col min="14" max="23" width="9.140625" hidden="1" customWidth="1"/>
    <col min="24" max="24" width="4.42578125" customWidth="1"/>
  </cols>
  <sheetData>
    <row r="1" spans="8:25" x14ac:dyDescent="0.25">
      <c r="X1" t="s">
        <v>4</v>
      </c>
      <c r="Y1">
        <v>1</v>
      </c>
    </row>
    <row r="2" spans="8:25" x14ac:dyDescent="0.25">
      <c r="X2" t="s">
        <v>5</v>
      </c>
      <c r="Y2">
        <v>0</v>
      </c>
    </row>
    <row r="3" spans="8:25" x14ac:dyDescent="0.25">
      <c r="X3" t="s">
        <v>6</v>
      </c>
      <c r="Y3">
        <v>0</v>
      </c>
    </row>
    <row r="12" spans="8:25" x14ac:dyDescent="0.25">
      <c r="H12" t="str">
        <f t="array" ref="H12:K33">_xll.IVSOLVE(B17:B19,(T1,Y1:Y3),{0,1000})</f>
        <v>T1</v>
      </c>
      <c r="I12" t="str">
        <v>Y1</v>
      </c>
      <c r="J12" t="str">
        <v>Y2</v>
      </c>
      <c r="K12" t="str">
        <v>Y3</v>
      </c>
    </row>
    <row r="13" spans="8:25" x14ac:dyDescent="0.25">
      <c r="H13">
        <v>0</v>
      </c>
      <c r="I13">
        <v>1</v>
      </c>
      <c r="J13">
        <v>0</v>
      </c>
      <c r="K13">
        <v>0</v>
      </c>
    </row>
    <row r="14" spans="8:25" x14ac:dyDescent="0.25">
      <c r="H14">
        <v>50</v>
      </c>
      <c r="I14">
        <v>0.69287832059238386</v>
      </c>
      <c r="J14">
        <v>8.3442981679467064E-6</v>
      </c>
      <c r="K14">
        <v>0.3071133351094481</v>
      </c>
    </row>
    <row r="15" spans="8:25" x14ac:dyDescent="0.25">
      <c r="H15">
        <v>100</v>
      </c>
      <c r="I15">
        <v>0.61724136886041814</v>
      </c>
      <c r="J15">
        <v>6.1537652962961809E-6</v>
      </c>
      <c r="K15">
        <v>0.38275247737428542</v>
      </c>
    </row>
    <row r="16" spans="8:25" x14ac:dyDescent="0.25">
      <c r="H16">
        <v>150</v>
      </c>
      <c r="I16">
        <v>0.57022779207030827</v>
      </c>
      <c r="J16">
        <v>5.1240430050816832E-6</v>
      </c>
      <c r="K16">
        <v>0.4297670838866865</v>
      </c>
    </row>
    <row r="17" spans="1:11" x14ac:dyDescent="0.25">
      <c r="A17" t="s">
        <v>16</v>
      </c>
      <c r="B17">
        <f xml:space="preserve"> -0.04*Y1 + 10000*Y2*Y3</f>
        <v>-0.04</v>
      </c>
      <c r="H17">
        <v>200</v>
      </c>
      <c r="I17">
        <v>0.53584018059547478</v>
      </c>
      <c r="J17">
        <v>4.4875472513724398E-6</v>
      </c>
      <c r="K17">
        <v>0.46415533185727376</v>
      </c>
    </row>
    <row r="18" spans="1:11" x14ac:dyDescent="0.25">
      <c r="A18" t="s">
        <v>17</v>
      </c>
      <c r="B18">
        <f xml:space="preserve"> 0.04*Y1 - 10000*Y2*Y3 - 30000000*Y2^2</f>
        <v>0.04</v>
      </c>
      <c r="H18">
        <v>250</v>
      </c>
      <c r="I18">
        <v>0.508690082917579</v>
      </c>
      <c r="J18">
        <v>4.0418049621177427E-6</v>
      </c>
      <c r="K18">
        <v>0.49130587527745884</v>
      </c>
    </row>
    <row r="19" spans="1:11" x14ac:dyDescent="0.25">
      <c r="A19" t="s">
        <v>18</v>
      </c>
      <c r="B19">
        <f xml:space="preserve"> 30000000*Y2^2</f>
        <v>0</v>
      </c>
      <c r="H19">
        <v>300</v>
      </c>
      <c r="I19">
        <v>0.48624527110506327</v>
      </c>
      <c r="J19">
        <v>3.7056926342497872E-6</v>
      </c>
      <c r="K19">
        <v>0.51375102320230248</v>
      </c>
    </row>
    <row r="20" spans="1:11" x14ac:dyDescent="0.25">
      <c r="H20">
        <v>350</v>
      </c>
      <c r="I20">
        <v>0.46714121777675416</v>
      </c>
      <c r="J20">
        <v>3.4400355697147995E-6</v>
      </c>
      <c r="K20">
        <v>0.53285534218767605</v>
      </c>
    </row>
    <row r="21" spans="1:11" x14ac:dyDescent="0.25">
      <c r="H21">
        <v>400</v>
      </c>
      <c r="I21">
        <v>0.4505207200056241</v>
      </c>
      <c r="J21">
        <v>3.2229063920117255E-6</v>
      </c>
      <c r="K21">
        <v>0.54947605708798375</v>
      </c>
    </row>
    <row r="22" spans="1:11" x14ac:dyDescent="0.25">
      <c r="H22">
        <v>450</v>
      </c>
      <c r="I22">
        <v>0.43583244136810301</v>
      </c>
      <c r="J22">
        <v>3.0409461887266643E-6</v>
      </c>
      <c r="K22">
        <v>0.56416451768570819</v>
      </c>
    </row>
    <row r="23" spans="1:11" x14ac:dyDescent="0.25">
      <c r="H23">
        <v>500</v>
      </c>
      <c r="I23">
        <v>0.42266945091547625</v>
      </c>
      <c r="J23">
        <v>2.8851970680430728E-6</v>
      </c>
      <c r="K23">
        <v>0.5773276638874556</v>
      </c>
    </row>
    <row r="24" spans="1:11" x14ac:dyDescent="0.25">
      <c r="H24">
        <v>550</v>
      </c>
      <c r="I24">
        <v>0.4107749096518617</v>
      </c>
      <c r="J24">
        <v>2.7500958000139317E-6</v>
      </c>
      <c r="K24">
        <v>0.58922234025233822</v>
      </c>
    </row>
    <row r="25" spans="1:11" x14ac:dyDescent="0.25">
      <c r="H25">
        <v>600</v>
      </c>
      <c r="I25">
        <v>0.39992683372416865</v>
      </c>
      <c r="J25">
        <v>2.631236631650068E-6</v>
      </c>
      <c r="K25">
        <v>0.6000705350391996</v>
      </c>
    </row>
    <row r="26" spans="1:11" x14ac:dyDescent="0.25">
      <c r="H26">
        <v>650</v>
      </c>
      <c r="I26">
        <v>0.38995522195430088</v>
      </c>
      <c r="J26">
        <v>2.5255176404944032E-6</v>
      </c>
      <c r="K26">
        <v>0.61004225252805855</v>
      </c>
    </row>
    <row r="27" spans="1:11" x14ac:dyDescent="0.25">
      <c r="H27">
        <v>700</v>
      </c>
      <c r="I27">
        <v>0.38074988528687986</v>
      </c>
      <c r="J27">
        <v>2.4308097388441734E-6</v>
      </c>
      <c r="K27">
        <v>0.61924768390338125</v>
      </c>
    </row>
    <row r="28" spans="1:11" x14ac:dyDescent="0.25">
      <c r="H28">
        <v>750</v>
      </c>
      <c r="I28">
        <v>0.37220716608983367</v>
      </c>
      <c r="J28">
        <v>2.345238149687697E-6</v>
      </c>
      <c r="K28">
        <v>0.62779048867201659</v>
      </c>
    </row>
    <row r="29" spans="1:11" x14ac:dyDescent="0.25">
      <c r="H29">
        <v>800</v>
      </c>
      <c r="I29">
        <v>0.3642307285318051</v>
      </c>
      <c r="J29">
        <v>2.2673430683175161E-6</v>
      </c>
      <c r="K29">
        <v>0.63576700412512643</v>
      </c>
    </row>
    <row r="30" spans="1:11" x14ac:dyDescent="0.25">
      <c r="H30">
        <v>850</v>
      </c>
      <c r="I30">
        <v>0.35675755249038743</v>
      </c>
      <c r="J30">
        <v>2.1960040855463923E-6</v>
      </c>
      <c r="K30">
        <v>0.64324025150552688</v>
      </c>
    </row>
    <row r="31" spans="1:11" x14ac:dyDescent="0.25">
      <c r="H31">
        <v>900</v>
      </c>
      <c r="I31">
        <v>0.34973938824279649</v>
      </c>
      <c r="J31">
        <v>2.1304534056081921E-6</v>
      </c>
      <c r="K31">
        <v>0.65025848130379782</v>
      </c>
    </row>
    <row r="32" spans="1:11" x14ac:dyDescent="0.25">
      <c r="H32">
        <v>950</v>
      </c>
      <c r="I32">
        <v>0.34312798606624817</v>
      </c>
      <c r="J32">
        <v>2.0699232327367817E-6</v>
      </c>
      <c r="K32">
        <v>0.65686994401051901</v>
      </c>
    </row>
    <row r="33" spans="8:11" x14ac:dyDescent="0.25">
      <c r="H33">
        <v>1000</v>
      </c>
      <c r="I33">
        <v>0.33687688191417164</v>
      </c>
      <c r="J33">
        <v>2.0137237153391054E-6</v>
      </c>
      <c r="K33">
        <v>0.66312110436211291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workbookViewId="0"/>
  </sheetViews>
  <sheetFormatPr defaultRowHeight="15" x14ac:dyDescent="0.25"/>
  <cols>
    <col min="7" max="8" width="9.28515625" bestFit="1" customWidth="1"/>
    <col min="9" max="9" width="12" bestFit="1" customWidth="1"/>
    <col min="10" max="11" width="9.28515625" bestFit="1" customWidth="1"/>
    <col min="13" max="14" width="9.28515625" bestFit="1" customWidth="1"/>
    <col min="15" max="15" width="12" bestFit="1" customWidth="1"/>
    <col min="16" max="16" width="9.28515625" bestFit="1" customWidth="1"/>
    <col min="17" max="17" width="6.140625" customWidth="1"/>
    <col min="18" max="18" width="9" hidden="1" customWidth="1"/>
    <col min="19" max="19" width="9.140625" hidden="1" customWidth="1"/>
    <col min="20" max="20" width="3.7109375" hidden="1" customWidth="1"/>
    <col min="21" max="23" width="9.140625" hidden="1" customWidth="1"/>
    <col min="24" max="24" width="3.7109375" customWidth="1"/>
  </cols>
  <sheetData>
    <row r="1" spans="1:25" x14ac:dyDescent="0.25">
      <c r="X1" s="3" t="s">
        <v>4</v>
      </c>
      <c r="Y1">
        <v>1</v>
      </c>
    </row>
    <row r="2" spans="1:25" x14ac:dyDescent="0.25">
      <c r="L2" s="2" t="s">
        <v>0</v>
      </c>
      <c r="P2" s="2" t="s">
        <v>2</v>
      </c>
      <c r="X2" t="s">
        <v>5</v>
      </c>
      <c r="Y2">
        <v>0</v>
      </c>
    </row>
    <row r="3" spans="1:25" x14ac:dyDescent="0.25">
      <c r="L3">
        <v>-0.04</v>
      </c>
      <c r="M3" s="1">
        <f>10000*Y3</f>
        <v>0</v>
      </c>
      <c r="N3">
        <f>10000*Y2</f>
        <v>0</v>
      </c>
      <c r="P3" s="1">
        <v>1.0000000000000001E-5</v>
      </c>
      <c r="X3" t="s">
        <v>6</v>
      </c>
      <c r="Y3">
        <v>0</v>
      </c>
    </row>
    <row r="4" spans="1:25" x14ac:dyDescent="0.25">
      <c r="G4" t="str">
        <f t="array" ref="G4:J25">_xll.IVSOLVE(B8:B10,(T1,Y1:Y3),{0,1000},1)</f>
        <v>T1</v>
      </c>
      <c r="H4" t="str">
        <v>Y1</v>
      </c>
      <c r="I4" t="str">
        <v>Y2</v>
      </c>
      <c r="J4" t="str">
        <v>Y3</v>
      </c>
      <c r="L4">
        <v>0.04</v>
      </c>
      <c r="M4">
        <f>-10000*Y3-30000000*2*Y2</f>
        <v>0</v>
      </c>
      <c r="N4">
        <f>-10000*Y2</f>
        <v>0</v>
      </c>
      <c r="P4" s="1">
        <v>9.9999999999999995E-8</v>
      </c>
    </row>
    <row r="5" spans="1:25" x14ac:dyDescent="0.25">
      <c r="G5">
        <v>0</v>
      </c>
      <c r="H5">
        <v>1</v>
      </c>
      <c r="I5">
        <v>0</v>
      </c>
      <c r="J5">
        <v>0</v>
      </c>
      <c r="L5">
        <v>1</v>
      </c>
      <c r="M5">
        <v>1</v>
      </c>
      <c r="N5">
        <v>1</v>
      </c>
      <c r="P5" s="1">
        <v>1.0000000000000001E-5</v>
      </c>
    </row>
    <row r="6" spans="1:25" x14ac:dyDescent="0.25">
      <c r="G6">
        <v>50</v>
      </c>
      <c r="H6">
        <v>0.69287832102583469</v>
      </c>
      <c r="I6">
        <v>8.3442982067296074E-6</v>
      </c>
      <c r="J6">
        <v>0.30711333467595725</v>
      </c>
    </row>
    <row r="7" spans="1:25" x14ac:dyDescent="0.25">
      <c r="G7">
        <v>100</v>
      </c>
      <c r="H7">
        <v>0.61724136975962984</v>
      </c>
      <c r="I7">
        <v>6.1537652983232553E-6</v>
      </c>
      <c r="J7">
        <v>0.38275247647506749</v>
      </c>
    </row>
    <row r="8" spans="1:25" x14ac:dyDescent="0.25">
      <c r="A8" t="s">
        <v>16</v>
      </c>
      <c r="B8">
        <f>-0.04*Y1+10000*Y2*Y3</f>
        <v>-0.04</v>
      </c>
      <c r="G8">
        <v>150</v>
      </c>
      <c r="H8">
        <v>0.57022779043968075</v>
      </c>
      <c r="I8">
        <v>5.1240429631081014E-6</v>
      </c>
      <c r="J8">
        <v>0.42976708551739878</v>
      </c>
      <c r="L8" s="2" t="s">
        <v>3</v>
      </c>
    </row>
    <row r="9" spans="1:25" x14ac:dyDescent="0.25">
      <c r="A9" t="s">
        <v>17</v>
      </c>
      <c r="B9">
        <f>0.04*Y1-10000*Y2*Y3-30000000*Y2^2</f>
        <v>0.04</v>
      </c>
      <c r="G9">
        <v>200</v>
      </c>
      <c r="H9">
        <v>0.53584017902123782</v>
      </c>
      <c r="I9">
        <v>4.4875472279334669E-6</v>
      </c>
      <c r="J9">
        <v>0.46415533343153498</v>
      </c>
    </row>
    <row r="10" spans="1:25" x14ac:dyDescent="0.25">
      <c r="A10" t="s">
        <v>18</v>
      </c>
      <c r="B10">
        <f>Y1+Y2+Y3-1</f>
        <v>0</v>
      </c>
      <c r="G10">
        <v>250</v>
      </c>
      <c r="H10">
        <v>0.50869008115607284</v>
      </c>
      <c r="I10">
        <v>4.0418049388534186E-6</v>
      </c>
      <c r="J10">
        <v>0.49130587703899964</v>
      </c>
      <c r="L10" t="str">
        <f t="array" ref="L10:O28">_xll.IVSOLVE(B8:B10,(T1,Y1:Y3),{0,1000,16},1,rtol,,jacob)</f>
        <v>T1</v>
      </c>
      <c r="M10" t="str">
        <v>Y1</v>
      </c>
      <c r="N10" t="str">
        <v>Y2</v>
      </c>
      <c r="O10" t="str">
        <v>Y3</v>
      </c>
    </row>
    <row r="11" spans="1:25" x14ac:dyDescent="0.25">
      <c r="G11">
        <v>300</v>
      </c>
      <c r="H11">
        <v>0.48624527234136994</v>
      </c>
      <c r="I11">
        <v>3.7056926562051226E-6</v>
      </c>
      <c r="J11">
        <v>0.51375102196596467</v>
      </c>
      <c r="L11">
        <v>0</v>
      </c>
      <c r="M11">
        <v>1</v>
      </c>
      <c r="N11">
        <v>0</v>
      </c>
      <c r="O11">
        <v>0</v>
      </c>
    </row>
    <row r="12" spans="1:25" x14ac:dyDescent="0.25">
      <c r="G12">
        <v>350</v>
      </c>
      <c r="H12">
        <v>0.46714121572451656</v>
      </c>
      <c r="I12">
        <v>3.4400355360286753E-6</v>
      </c>
      <c r="J12">
        <v>0.53285534423994707</v>
      </c>
      <c r="L12">
        <v>62.5</v>
      </c>
      <c r="M12">
        <v>0.66922655148177135</v>
      </c>
      <c r="N12">
        <v>7.5729098104806842E-6</v>
      </c>
      <c r="O12">
        <v>0.33076587560842369</v>
      </c>
    </row>
    <row r="13" spans="1:25" x14ac:dyDescent="0.25">
      <c r="G13">
        <v>400</v>
      </c>
      <c r="H13">
        <v>0.45052072159744744</v>
      </c>
      <c r="I13">
        <v>3.2229063762918066E-6</v>
      </c>
      <c r="J13">
        <v>0.54947605549613876</v>
      </c>
      <c r="L13">
        <v>125</v>
      </c>
      <c r="M13">
        <v>0.5915936029504788</v>
      </c>
      <c r="N13">
        <v>5.5665879693136962E-6</v>
      </c>
      <c r="O13">
        <v>0.40840083046153736</v>
      </c>
    </row>
    <row r="14" spans="1:25" x14ac:dyDescent="0.25">
      <c r="G14">
        <v>450</v>
      </c>
      <c r="H14">
        <v>0.43583243928664228</v>
      </c>
      <c r="I14">
        <v>3.0409461612840381E-6</v>
      </c>
      <c r="J14">
        <v>0.56416451976721838</v>
      </c>
      <c r="L14">
        <v>187.5</v>
      </c>
      <c r="M14">
        <v>0.54362009571901637</v>
      </c>
      <c r="N14">
        <v>4.6241142457492619E-6</v>
      </c>
      <c r="O14">
        <v>0.4563752801667299</v>
      </c>
    </row>
    <row r="15" spans="1:25" x14ac:dyDescent="0.25">
      <c r="G15">
        <v>500</v>
      </c>
      <c r="H15">
        <v>0.42266945068436934</v>
      </c>
      <c r="I15">
        <v>2.8851970734035936E-6</v>
      </c>
      <c r="J15">
        <v>0.57732766411855996</v>
      </c>
      <c r="L15">
        <v>250</v>
      </c>
      <c r="M15">
        <v>0.50868498351553793</v>
      </c>
      <c r="N15">
        <v>4.0417065405724098E-6</v>
      </c>
      <c r="O15">
        <v>0.49131097477792141</v>
      </c>
    </row>
    <row r="16" spans="1:25" x14ac:dyDescent="0.25">
      <c r="G16">
        <v>550</v>
      </c>
      <c r="H16">
        <v>0.41077490995693217</v>
      </c>
      <c r="I16">
        <v>2.7500957750925271E-6</v>
      </c>
      <c r="J16">
        <v>0.58922233994728357</v>
      </c>
      <c r="L16">
        <v>312.5</v>
      </c>
      <c r="M16">
        <v>0.48119732741741533</v>
      </c>
      <c r="N16">
        <v>3.6337352895665516E-6</v>
      </c>
      <c r="O16">
        <v>0.51879903884729417</v>
      </c>
    </row>
    <row r="17" spans="7:15" x14ac:dyDescent="0.25">
      <c r="G17">
        <v>600</v>
      </c>
      <c r="H17">
        <v>0.39992683194260209</v>
      </c>
      <c r="I17">
        <v>2.6312366011830917E-6</v>
      </c>
      <c r="J17">
        <v>0.60007053682079992</v>
      </c>
      <c r="L17">
        <v>375</v>
      </c>
      <c r="M17">
        <v>0.45855983191931232</v>
      </c>
      <c r="N17">
        <v>3.3264025353783209E-6</v>
      </c>
      <c r="O17">
        <v>0.54143684167814743</v>
      </c>
    </row>
    <row r="18" spans="7:15" x14ac:dyDescent="0.25">
      <c r="G18">
        <v>650</v>
      </c>
      <c r="H18">
        <v>0.38995522108290009</v>
      </c>
      <c r="I18">
        <v>2.5255176396653464E-6</v>
      </c>
      <c r="J18">
        <v>0.61004225339946205</v>
      </c>
      <c r="L18">
        <v>437.5</v>
      </c>
      <c r="M18">
        <v>0.43934158528302375</v>
      </c>
      <c r="N18">
        <v>3.0836067538300222E-6</v>
      </c>
      <c r="O18">
        <v>0.56065533111022237</v>
      </c>
    </row>
    <row r="19" spans="7:15" x14ac:dyDescent="0.25">
      <c r="G19">
        <v>700</v>
      </c>
      <c r="H19">
        <v>0.380749886787624</v>
      </c>
      <c r="I19">
        <v>2.4308097455722518E-6</v>
      </c>
      <c r="J19">
        <v>0.61924768240264638</v>
      </c>
      <c r="L19">
        <v>500</v>
      </c>
      <c r="M19">
        <v>0.42267174304661576</v>
      </c>
      <c r="N19">
        <v>2.8852226631484994E-6</v>
      </c>
      <c r="O19">
        <v>0.57732537173071929</v>
      </c>
    </row>
    <row r="20" spans="7:15" x14ac:dyDescent="0.25">
      <c r="G20">
        <v>750</v>
      </c>
      <c r="H20">
        <v>0.37220716803059362</v>
      </c>
      <c r="I20">
        <v>2.3452381928345829E-6</v>
      </c>
      <c r="J20">
        <v>0.62779048673122839</v>
      </c>
      <c r="L20">
        <v>562.5</v>
      </c>
      <c r="M20">
        <v>0.40796933773817529</v>
      </c>
      <c r="N20">
        <v>2.7189551240286983E-6</v>
      </c>
      <c r="O20">
        <v>0.5920279433067055</v>
      </c>
    </row>
    <row r="21" spans="7:15" x14ac:dyDescent="0.25">
      <c r="G21">
        <v>800</v>
      </c>
      <c r="H21">
        <v>0.3642307263424579</v>
      </c>
      <c r="I21">
        <v>2.267343043277645E-6</v>
      </c>
      <c r="J21">
        <v>0.63576700631448435</v>
      </c>
      <c r="L21">
        <v>625</v>
      </c>
      <c r="M21">
        <v>0.39483749931101725</v>
      </c>
      <c r="N21">
        <v>2.5768841307668275E-6</v>
      </c>
      <c r="O21">
        <v>0.60515992380484984</v>
      </c>
    </row>
    <row r="22" spans="7:15" x14ac:dyDescent="0.25">
      <c r="G22">
        <v>850</v>
      </c>
      <c r="H22">
        <v>0.35675755092732198</v>
      </c>
      <c r="I22">
        <v>2.1960040709723531E-6</v>
      </c>
      <c r="J22">
        <v>0.64324025306859633</v>
      </c>
      <c r="L22">
        <v>687.5</v>
      </c>
      <c r="M22">
        <v>0.38298595457864781</v>
      </c>
      <c r="N22">
        <v>2.4535755131354576E-6</v>
      </c>
      <c r="O22">
        <v>0.61701159184583609</v>
      </c>
    </row>
    <row r="23" spans="7:15" x14ac:dyDescent="0.25">
      <c r="G23">
        <v>900</v>
      </c>
      <c r="H23">
        <v>0.34973938884559408</v>
      </c>
      <c r="I23">
        <v>2.1304534205537255E-6</v>
      </c>
      <c r="J23">
        <v>0.65025848070098902</v>
      </c>
      <c r="L23">
        <v>750</v>
      </c>
      <c r="M23">
        <v>0.37220143395316491</v>
      </c>
      <c r="N23">
        <v>2.3451967577037167E-6</v>
      </c>
      <c r="O23">
        <v>0.62779622085008013</v>
      </c>
    </row>
    <row r="24" spans="7:15" x14ac:dyDescent="0.25">
      <c r="G24">
        <v>950</v>
      </c>
      <c r="H24">
        <v>0.34312798715768256</v>
      </c>
      <c r="I24">
        <v>2.0699232366567816E-6</v>
      </c>
      <c r="J24">
        <v>0.65686994291908662</v>
      </c>
      <c r="L24">
        <v>812.5</v>
      </c>
      <c r="M24">
        <v>0.36231251638190604</v>
      </c>
      <c r="N24">
        <v>2.2488787654947877E-6</v>
      </c>
      <c r="O24">
        <v>0.63768523473932859</v>
      </c>
    </row>
    <row r="25" spans="7:15" x14ac:dyDescent="0.25">
      <c r="G25">
        <v>1000</v>
      </c>
      <c r="H25">
        <v>0.33687688186044695</v>
      </c>
      <c r="I25">
        <v>2.0137237158974924E-6</v>
      </c>
      <c r="J25">
        <v>0.66312110441583094</v>
      </c>
      <c r="L25">
        <v>875</v>
      </c>
      <c r="M25">
        <v>0.35319671511229589</v>
      </c>
      <c r="N25">
        <v>2.1625690574648959E-6</v>
      </c>
      <c r="O25">
        <v>0.64680112231864861</v>
      </c>
    </row>
    <row r="26" spans="7:15" x14ac:dyDescent="0.25">
      <c r="L26">
        <v>937.5</v>
      </c>
      <c r="M26">
        <v>0.34474509710946982</v>
      </c>
      <c r="N26">
        <v>2.084606793492735E-6</v>
      </c>
      <c r="O26">
        <v>0.65525281828373605</v>
      </c>
    </row>
    <row r="27" spans="7:15" x14ac:dyDescent="0.25">
      <c r="L27">
        <v>1000</v>
      </c>
      <c r="M27">
        <v>0.33687549877739992</v>
      </c>
      <c r="N27">
        <v>2.0137098986746435E-6</v>
      </c>
      <c r="O27">
        <v>0.66312248751270242</v>
      </c>
    </row>
    <row r="28" spans="7:15" x14ac:dyDescent="0.25">
      <c r="L28">
        <v>0</v>
      </c>
      <c r="M28">
        <v>0</v>
      </c>
      <c r="N28">
        <v>0</v>
      </c>
      <c r="O28"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6"/>
  <sheetViews>
    <sheetView zoomScaleNormal="100" workbookViewId="0"/>
  </sheetViews>
  <sheetFormatPr defaultRowHeight="15" x14ac:dyDescent="0.25"/>
  <cols>
    <col min="10" max="10" width="9.28515625" bestFit="1" customWidth="1"/>
    <col min="11" max="15" width="12.7109375" bestFit="1" customWidth="1"/>
    <col min="16" max="16" width="9.140625" customWidth="1"/>
    <col min="17" max="17" width="12.7109375" bestFit="1" customWidth="1"/>
    <col min="18" max="18" width="12" bestFit="1" customWidth="1"/>
    <col min="19" max="19" width="9.28515625" bestFit="1" customWidth="1"/>
    <col min="20" max="20" width="12.7109375" bestFit="1" customWidth="1"/>
    <col min="21" max="22" width="9.28515625" bestFit="1" customWidth="1"/>
    <col min="23" max="23" width="12" customWidth="1"/>
    <col min="24" max="24" width="5.140625" customWidth="1"/>
  </cols>
  <sheetData>
    <row r="1" spans="1:25" x14ac:dyDescent="0.25">
      <c r="X1" t="s">
        <v>4</v>
      </c>
      <c r="Y1">
        <v>1</v>
      </c>
    </row>
    <row r="2" spans="1:25" x14ac:dyDescent="0.25">
      <c r="X2" t="s">
        <v>5</v>
      </c>
      <c r="Y2">
        <v>0</v>
      </c>
    </row>
    <row r="3" spans="1:25" x14ac:dyDescent="0.25">
      <c r="X3" t="s">
        <v>6</v>
      </c>
      <c r="Y3">
        <v>0</v>
      </c>
    </row>
    <row r="4" spans="1:25" x14ac:dyDescent="0.25">
      <c r="A4" s="2" t="s">
        <v>1</v>
      </c>
      <c r="J4" t="str">
        <f t="array" ref="J4:V26">_xll.IVSOLVE(B5:B16,(T1,Y1:Y12),{0,100})</f>
        <v>T1</v>
      </c>
      <c r="K4" t="str">
        <v>Y1</v>
      </c>
      <c r="L4" t="str">
        <v>Y2</v>
      </c>
      <c r="M4" t="str">
        <v>Y3</v>
      </c>
      <c r="N4" t="str">
        <v>Y4</v>
      </c>
      <c r="O4" t="str">
        <v>Y5</v>
      </c>
      <c r="P4" t="str">
        <v>Y6</v>
      </c>
      <c r="Q4" t="str">
        <v>Y7</v>
      </c>
      <c r="R4" t="str">
        <v>Y8</v>
      </c>
      <c r="S4" t="str">
        <v>Y9</v>
      </c>
      <c r="T4" t="str">
        <v>Y10</v>
      </c>
      <c r="U4" t="str">
        <v>Y11</v>
      </c>
      <c r="V4" t="str">
        <v>Y12</v>
      </c>
      <c r="X4" t="s">
        <v>7</v>
      </c>
      <c r="Y4">
        <v>0</v>
      </c>
    </row>
    <row r="5" spans="1:25" x14ac:dyDescent="0.25">
      <c r="A5" t="s">
        <v>16</v>
      </c>
      <c r="B5">
        <f>-0.1*Y1</f>
        <v>-0.1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X5" t="s">
        <v>8</v>
      </c>
      <c r="Y5">
        <v>0</v>
      </c>
    </row>
    <row r="6" spans="1:25" x14ac:dyDescent="0.25">
      <c r="A6" t="s">
        <v>17</v>
      </c>
      <c r="B6">
        <f>0.1*Y1+1500*Y4+1500*Y5-50*Y2*Y3-100*Y2*Y12-10*Y2</f>
        <v>0.1</v>
      </c>
      <c r="J6">
        <v>4.7619047619047619</v>
      </c>
      <c r="K6">
        <v>0.62114591285903764</v>
      </c>
      <c r="L6">
        <v>6.2505025779882838E-3</v>
      </c>
      <c r="M6">
        <v>0.29123305872995453</v>
      </c>
      <c r="N6">
        <v>6.057613504112904E-5</v>
      </c>
      <c r="O6">
        <v>3.1316323248745604E-5</v>
      </c>
      <c r="P6">
        <v>2.7321580493890601E-5</v>
      </c>
      <c r="Q6">
        <v>1.4123604734591789E-5</v>
      </c>
      <c r="R6">
        <v>9.3661894680557053E-5</v>
      </c>
      <c r="S6">
        <v>8.2290345593067878E-4</v>
      </c>
      <c r="T6">
        <v>2.819444091108206E-3</v>
      </c>
      <c r="U6">
        <v>1.2543267928598685E-3</v>
      </c>
      <c r="V6">
        <v>7.529061085547703E-2</v>
      </c>
      <c r="X6" t="s">
        <v>9</v>
      </c>
      <c r="Y6">
        <v>0</v>
      </c>
    </row>
    <row r="7" spans="1:25" x14ac:dyDescent="0.25">
      <c r="A7" t="s">
        <v>18</v>
      </c>
      <c r="B7">
        <f>10*Y2-0.1*Y3-50*Y2*Y3-50*Y10*Y3+1500*Y4+1500*Y6</f>
        <v>0</v>
      </c>
      <c r="J7">
        <v>9.5238095238095237</v>
      </c>
      <c r="K7">
        <v>0.38582132638726963</v>
      </c>
      <c r="L7">
        <v>3.87059978205395E-3</v>
      </c>
      <c r="M7">
        <v>0.3646012863570095</v>
      </c>
      <c r="N7">
        <v>4.6962784932959859E-5</v>
      </c>
      <c r="O7">
        <v>5.9748863588789439E-5</v>
      </c>
      <c r="P7">
        <v>4.3185757860234991E-5</v>
      </c>
      <c r="Q7">
        <v>5.4935448358793379E-5</v>
      </c>
      <c r="R7">
        <v>1.1824461633581611E-4</v>
      </c>
      <c r="S7">
        <v>2.9062700392389353E-3</v>
      </c>
      <c r="T7">
        <v>3.5591775622185332E-3</v>
      </c>
      <c r="U7">
        <v>3.8735821589978565E-3</v>
      </c>
      <c r="V7">
        <v>0.23193357734818343</v>
      </c>
      <c r="X7" t="s">
        <v>10</v>
      </c>
      <c r="Y7">
        <v>0</v>
      </c>
    </row>
    <row r="8" spans="1:25" x14ac:dyDescent="0.25">
      <c r="A8" t="s">
        <v>19</v>
      </c>
      <c r="B8">
        <f>50*Y2*Y3-1502.5*Y4</f>
        <v>0</v>
      </c>
      <c r="J8">
        <v>14.285714285714285</v>
      </c>
      <c r="K8">
        <v>0.23965172298244627</v>
      </c>
      <c r="L8">
        <v>2.3984624450981169E-3</v>
      </c>
      <c r="M8">
        <v>0.34010180474251533</v>
      </c>
      <c r="N8">
        <v>2.7149709112339588E-5</v>
      </c>
      <c r="O8">
        <v>6.3287053086877063E-5</v>
      </c>
      <c r="P8">
        <v>3.7628199101391515E-5</v>
      </c>
      <c r="Q8">
        <v>8.7707711400546442E-5</v>
      </c>
      <c r="R8">
        <v>1.1044974653257169E-4</v>
      </c>
      <c r="S8">
        <v>5.457466503317944E-3</v>
      </c>
      <c r="T8">
        <v>3.324471434616299E-3</v>
      </c>
      <c r="U8">
        <v>6.633682950450262E-3</v>
      </c>
      <c r="V8">
        <v>0.3964329273462926</v>
      </c>
      <c r="X8" t="s">
        <v>11</v>
      </c>
      <c r="Y8">
        <v>0</v>
      </c>
    </row>
    <row r="9" spans="1:25" x14ac:dyDescent="0.25">
      <c r="A9" t="s">
        <v>20</v>
      </c>
      <c r="B9">
        <f>100*Y2*Y12-1502.5*Y5</f>
        <v>0</v>
      </c>
      <c r="J9">
        <v>19.047619047619047</v>
      </c>
      <c r="K9">
        <v>0.14885457859957302</v>
      </c>
      <c r="L9">
        <v>1.4870927376154114E-3</v>
      </c>
      <c r="M9">
        <v>0.28167578766667151</v>
      </c>
      <c r="N9">
        <v>1.3941010524692934E-5</v>
      </c>
      <c r="O9">
        <v>5.3441895850713767E-5</v>
      </c>
      <c r="P9">
        <v>2.5813796820003275E-5</v>
      </c>
      <c r="Q9">
        <v>9.8940852842504989E-5</v>
      </c>
      <c r="R9">
        <v>9.1483900979379175E-5</v>
      </c>
      <c r="S9">
        <v>7.9072816428265216E-3</v>
      </c>
      <c r="T9">
        <v>2.7535783873869476E-3</v>
      </c>
      <c r="U9">
        <v>9.0472624604154284E-3</v>
      </c>
      <c r="V9">
        <v>0.5398913778496186</v>
      </c>
      <c r="X9" t="s">
        <v>12</v>
      </c>
      <c r="Y9">
        <v>0</v>
      </c>
    </row>
    <row r="10" spans="1:25" x14ac:dyDescent="0.25">
      <c r="A10" t="s">
        <v>21</v>
      </c>
      <c r="B10">
        <f>50*Y10*Y3-1502.5*Y6</f>
        <v>0</v>
      </c>
      <c r="J10">
        <v>23.80952380952381</v>
      </c>
      <c r="K10">
        <v>9.2459996971850977E-2</v>
      </c>
      <c r="L10">
        <v>9.2250058237594438E-4</v>
      </c>
      <c r="M10">
        <v>0.21865044343362788</v>
      </c>
      <c r="N10">
        <v>6.7123531880444653E-6</v>
      </c>
      <c r="O10">
        <v>4.0191570685131803E-5</v>
      </c>
      <c r="P10">
        <v>1.5551729181433466E-5</v>
      </c>
      <c r="Q10">
        <v>9.3095717795462841E-5</v>
      </c>
      <c r="R10">
        <v>7.1002417415787748E-5</v>
      </c>
      <c r="S10">
        <v>9.9818988441083313E-3</v>
      </c>
      <c r="T10">
        <v>2.1370902736242963E-3</v>
      </c>
      <c r="U10">
        <v>1.0979349456265585E-2</v>
      </c>
      <c r="V10">
        <v>0.65450471643485753</v>
      </c>
      <c r="X10" t="s">
        <v>13</v>
      </c>
      <c r="Y10">
        <v>0</v>
      </c>
    </row>
    <row r="11" spans="1:25" x14ac:dyDescent="0.25">
      <c r="A11" t="s">
        <v>22</v>
      </c>
      <c r="B11">
        <f>100*Y10*Y12-1502.5*Y7</f>
        <v>0</v>
      </c>
      <c r="J11">
        <v>28.571428571428573</v>
      </c>
      <c r="K11">
        <v>5.7434759024004252E-2</v>
      </c>
      <c r="L11">
        <v>5.725162453868749E-4</v>
      </c>
      <c r="M11">
        <v>0.16293826177724091</v>
      </c>
      <c r="N11">
        <v>3.1040134360031284E-6</v>
      </c>
      <c r="O11">
        <v>2.8258521147158583E-5</v>
      </c>
      <c r="P11">
        <v>8.6342385254038257E-6</v>
      </c>
      <c r="Q11">
        <v>7.8585631757024211E-5</v>
      </c>
      <c r="R11">
        <v>5.2902227475355978E-5</v>
      </c>
      <c r="S11">
        <v>1.1610282343516323E-2</v>
      </c>
      <c r="T11">
        <v>1.592288209064732E-3</v>
      </c>
      <c r="U11">
        <v>1.2447919676157444E-2</v>
      </c>
      <c r="V11">
        <v>0.74150362334386943</v>
      </c>
      <c r="X11" t="s">
        <v>14</v>
      </c>
      <c r="Y11">
        <v>0</v>
      </c>
    </row>
    <row r="12" spans="1:25" x14ac:dyDescent="0.25">
      <c r="A12" t="s">
        <v>23</v>
      </c>
      <c r="B12">
        <f>50*Y10-1505*Y8</f>
        <v>0</v>
      </c>
      <c r="J12">
        <v>33.333333333333336</v>
      </c>
      <c r="K12">
        <v>3.5677629984825494E-2</v>
      </c>
      <c r="L12">
        <v>3.5540992268881641E-4</v>
      </c>
      <c r="M12">
        <v>0.11806100047492477</v>
      </c>
      <c r="N12">
        <v>1.3965148140652527E-6</v>
      </c>
      <c r="O12">
        <v>1.9051502826829254E-5</v>
      </c>
      <c r="P12">
        <v>4.5327666355680841E-6</v>
      </c>
      <c r="Q12">
        <v>6.1837322351320059E-5</v>
      </c>
      <c r="R12">
        <v>3.8327697466002922E-5</v>
      </c>
      <c r="S12">
        <v>1.2826412297341591E-2</v>
      </c>
      <c r="T12">
        <v>1.153610012955341E-3</v>
      </c>
      <c r="U12">
        <v>1.3526801103882864E-2</v>
      </c>
      <c r="V12">
        <v>0.80536075999532974</v>
      </c>
      <c r="X12" t="s">
        <v>15</v>
      </c>
      <c r="Y12">
        <v>0</v>
      </c>
    </row>
    <row r="13" spans="1:25" x14ac:dyDescent="0.25">
      <c r="A13" t="s">
        <v>24</v>
      </c>
      <c r="B13">
        <f>2.5*Y4+2.5*Y5+2.5*Y6+2.5*Y7</f>
        <v>0</v>
      </c>
      <c r="J13">
        <v>38.095238095238095</v>
      </c>
      <c r="K13">
        <v>2.2158978795143405E-2</v>
      </c>
      <c r="L13">
        <v>2.2064299727811798E-4</v>
      </c>
      <c r="M13">
        <v>8.3805809254453564E-2</v>
      </c>
      <c r="N13">
        <v>6.1557655055532321E-7</v>
      </c>
      <c r="O13">
        <v>1.2499200661567234E-5</v>
      </c>
      <c r="P13">
        <v>2.2841612089296614E-6</v>
      </c>
      <c r="Q13">
        <v>4.6387820319226868E-5</v>
      </c>
      <c r="R13">
        <v>2.7205954455187701E-5</v>
      </c>
      <c r="S13">
        <v>1.3704288775525368E-2</v>
      </c>
      <c r="T13">
        <v>8.1885909658088913E-4</v>
      </c>
      <c r="U13">
        <v>1.4300597089523019E-2</v>
      </c>
      <c r="V13">
        <v>0.8511357557440774</v>
      </c>
    </row>
    <row r="14" spans="1:25" x14ac:dyDescent="0.25">
      <c r="A14" t="s">
        <v>25</v>
      </c>
      <c r="B14">
        <f>0.1*Y3+1500*Y6+1500*Y7+1500*Y8-50*Y10*Y3-100*Y10*Y12-10*Y10-50*Y10</f>
        <v>0</v>
      </c>
      <c r="J14">
        <v>42.857142857142854</v>
      </c>
      <c r="K14">
        <v>1.3763036769101511E-2</v>
      </c>
      <c r="L14">
        <v>1.3700076596210149E-4</v>
      </c>
      <c r="M14">
        <v>5.856285924397743E-2</v>
      </c>
      <c r="N14">
        <v>2.6717308331405122E-7</v>
      </c>
      <c r="O14">
        <v>8.0547915619544458E-6</v>
      </c>
      <c r="P14">
        <v>1.1155971823699936E-6</v>
      </c>
      <c r="Q14">
        <v>3.3643215073361894E-5</v>
      </c>
      <c r="R14">
        <v>1.9011558602610888E-5</v>
      </c>
      <c r="S14">
        <v>1.4322757995113317E-2</v>
      </c>
      <c r="T14">
        <v>5.7221876721527752E-4</v>
      </c>
      <c r="U14">
        <v>1.4845635113802227E-2</v>
      </c>
      <c r="V14">
        <v>0.88336856023736143</v>
      </c>
    </row>
    <row r="15" spans="1:25" x14ac:dyDescent="0.25">
      <c r="A15" t="s">
        <v>26</v>
      </c>
      <c r="B15">
        <f>5*Y8</f>
        <v>0</v>
      </c>
      <c r="J15">
        <v>47.619047619047613</v>
      </c>
      <c r="K15">
        <v>8.5486083044424652E-3</v>
      </c>
      <c r="L15">
        <v>8.5077448038473223E-5</v>
      </c>
      <c r="M15">
        <v>4.0419280053044654E-2</v>
      </c>
      <c r="N15">
        <v>1.1442736550558907E-7</v>
      </c>
      <c r="O15">
        <v>5.1291163966220215E-6</v>
      </c>
      <c r="P15">
        <v>5.3125468727276002E-7</v>
      </c>
      <c r="Q15">
        <v>2.3810445403014375E-5</v>
      </c>
      <c r="R15">
        <v>1.3122131610099725E-5</v>
      </c>
      <c r="S15">
        <v>1.4750764629182723E-2</v>
      </c>
      <c r="T15">
        <v>3.9495543483073853E-4</v>
      </c>
      <c r="U15">
        <v>1.5224212756830469E-2</v>
      </c>
      <c r="V15">
        <v>0.90575404412518901</v>
      </c>
    </row>
    <row r="16" spans="1:25" x14ac:dyDescent="0.25">
      <c r="A16" t="s">
        <v>27</v>
      </c>
      <c r="B16">
        <f>10*Y10+1500*Y5+1500*Y7-100*Y2*Y12-100*Y10*Y12</f>
        <v>0</v>
      </c>
      <c r="J16">
        <v>52.380952380952372</v>
      </c>
      <c r="K16">
        <v>5.3105198613889537E-3</v>
      </c>
      <c r="L16">
        <v>5.2843999258071615E-5</v>
      </c>
      <c r="M16">
        <v>2.7619453546973635E-2</v>
      </c>
      <c r="N16">
        <v>4.854014428212568E-8</v>
      </c>
      <c r="O16">
        <v>3.2399754006140053E-6</v>
      </c>
      <c r="P16">
        <v>2.4795940003872973E-7</v>
      </c>
      <c r="Q16">
        <v>1.6547832275774648E-5</v>
      </c>
      <c r="R16">
        <v>8.9672740049029759E-6</v>
      </c>
      <c r="S16">
        <v>1.5042992558463355E-2</v>
      </c>
      <c r="T16">
        <v>2.6990044283695943E-4</v>
      </c>
      <c r="U16">
        <v>1.5484220418970879E-2</v>
      </c>
      <c r="V16">
        <v>0.92112794072524973</v>
      </c>
    </row>
    <row r="17" spans="10:22" x14ac:dyDescent="0.25">
      <c r="J17">
        <v>57.142857142857132</v>
      </c>
      <c r="K17">
        <v>3.2989874666622186E-3</v>
      </c>
      <c r="L17">
        <v>3.2824554569485463E-5</v>
      </c>
      <c r="M17">
        <v>1.8717483990086468E-2</v>
      </c>
      <c r="N17">
        <v>2.0456015634408314E-8</v>
      </c>
      <c r="O17">
        <v>2.035328633629444E-6</v>
      </c>
      <c r="P17">
        <v>1.1397614723250258E-7</v>
      </c>
      <c r="Q17">
        <v>1.1342335382287955E-5</v>
      </c>
      <c r="R17">
        <v>6.0775338255417352E-6</v>
      </c>
      <c r="S17">
        <v>1.5240497741178654E-2</v>
      </c>
      <c r="T17">
        <v>1.8292374470828875E-4</v>
      </c>
      <c r="U17">
        <v>1.5661193496536548E-2</v>
      </c>
      <c r="V17">
        <v>0.93159248953895801</v>
      </c>
    </row>
    <row r="18" spans="10:22" x14ac:dyDescent="0.25">
      <c r="J18">
        <v>61.904761904761891</v>
      </c>
      <c r="K18">
        <v>2.048546046696654E-3</v>
      </c>
      <c r="L18">
        <v>2.0381757968339335E-5</v>
      </c>
      <c r="M18">
        <v>1.2594979073983659E-2</v>
      </c>
      <c r="N18">
        <v>9.0232143049544095E-9</v>
      </c>
      <c r="O18">
        <v>1.2721752377586458E-6</v>
      </c>
      <c r="P18">
        <v>5.2662079811050995E-8</v>
      </c>
      <c r="Q18">
        <v>7.6879818405064208E-6</v>
      </c>
      <c r="R18">
        <v>4.0899310756420558E-6</v>
      </c>
      <c r="S18">
        <v>1.5372960181588463E-2</v>
      </c>
      <c r="T18">
        <v>1.2310006994867726E-4</v>
      </c>
      <c r="U18">
        <v>1.5780778323344555E-2</v>
      </c>
      <c r="V18">
        <v>0.93866416074923842</v>
      </c>
    </row>
    <row r="19" spans="10:22" x14ac:dyDescent="0.25">
      <c r="J19">
        <v>66.666666666666657</v>
      </c>
      <c r="K19">
        <v>1.272770386697496E-3</v>
      </c>
      <c r="L19">
        <v>1.2662361046735139E-5</v>
      </c>
      <c r="M19">
        <v>8.4267135496798855E-3</v>
      </c>
      <c r="N19">
        <v>3.078551156243251E-9</v>
      </c>
      <c r="O19">
        <v>7.9631886051584923E-7</v>
      </c>
      <c r="P19">
        <v>2.2032260366289953E-8</v>
      </c>
      <c r="Q19">
        <v>5.1749386515923453E-6</v>
      </c>
      <c r="R19">
        <v>2.7365786877212423E-6</v>
      </c>
      <c r="S19">
        <v>1.546111814722499E-2</v>
      </c>
      <c r="T19">
        <v>8.2366367815259455E-5</v>
      </c>
      <c r="U19">
        <v>1.5860982925123376E-2</v>
      </c>
      <c r="V19">
        <v>0.943407538800342</v>
      </c>
    </row>
    <row r="20" spans="10:22" x14ac:dyDescent="0.25">
      <c r="J20">
        <v>71.428571428571416</v>
      </c>
      <c r="K20">
        <v>7.9047264520389147E-4</v>
      </c>
      <c r="L20">
        <v>7.8642053926116316E-6</v>
      </c>
      <c r="M20">
        <v>5.6081634038758505E-3</v>
      </c>
      <c r="N20">
        <v>1.7068296710221619E-9</v>
      </c>
      <c r="O20">
        <v>4.9486856865081345E-7</v>
      </c>
      <c r="P20">
        <v>1.0784866413452125E-8</v>
      </c>
      <c r="Q20">
        <v>3.4524610209237826E-6</v>
      </c>
      <c r="R20">
        <v>1.8214255119235805E-6</v>
      </c>
      <c r="S20">
        <v>1.5519573456348903E-2</v>
      </c>
      <c r="T20">
        <v>5.4821776393225239E-5</v>
      </c>
      <c r="U20">
        <v>1.5914539553445801E-2</v>
      </c>
      <c r="V20">
        <v>0.94657525043539981</v>
      </c>
    </row>
    <row r="21" spans="10:22" x14ac:dyDescent="0.25">
      <c r="J21">
        <v>76.190476190476176</v>
      </c>
      <c r="K21">
        <v>4.909301753860594E-4</v>
      </c>
      <c r="L21">
        <v>4.88403478956944E-6</v>
      </c>
      <c r="M21">
        <v>3.7157784247804871E-3</v>
      </c>
      <c r="N21">
        <v>7.1530039716560662E-10</v>
      </c>
      <c r="O21">
        <v>3.0812997008838634E-7</v>
      </c>
      <c r="P21">
        <v>4.8781144303567914E-9</v>
      </c>
      <c r="Q21">
        <v>2.2928032483641655E-6</v>
      </c>
      <c r="R21">
        <v>1.2069077596973162E-6</v>
      </c>
      <c r="S21">
        <v>1.5558128052256988E-2</v>
      </c>
      <c r="T21">
        <v>3.6325827552823958E-5</v>
      </c>
      <c r="U21">
        <v>1.5950109009873793E-2</v>
      </c>
      <c r="V21">
        <v>0.94867929646258731</v>
      </c>
    </row>
    <row r="22" spans="10:22" x14ac:dyDescent="0.25">
      <c r="J22">
        <v>80.952380952380935</v>
      </c>
      <c r="K22">
        <v>3.0509204295065808E-4</v>
      </c>
      <c r="L22">
        <v>3.0354610277680202E-6</v>
      </c>
      <c r="M22">
        <v>2.4530631506138683E-3</v>
      </c>
      <c r="N22">
        <v>1.0987901385977472E-9</v>
      </c>
      <c r="O22">
        <v>1.8990578608847974E-7</v>
      </c>
      <c r="P22">
        <v>5.022263296203771E-9</v>
      </c>
      <c r="Q22">
        <v>1.5092136648971361E-6</v>
      </c>
      <c r="R22">
        <v>7.9686093405848943E-7</v>
      </c>
      <c r="S22">
        <v>1.5583411679848879E-2</v>
      </c>
      <c r="T22">
        <v>2.3984117993677206E-5</v>
      </c>
      <c r="U22">
        <v>1.5973618609363964E-2</v>
      </c>
      <c r="V22">
        <v>0.95007017591731513</v>
      </c>
    </row>
    <row r="23" spans="10:22" x14ac:dyDescent="0.25">
      <c r="J23">
        <v>85.714285714285694</v>
      </c>
      <c r="K23">
        <v>1.893442284522961E-4</v>
      </c>
      <c r="L23">
        <v>1.8835211007104577E-6</v>
      </c>
      <c r="M23">
        <v>1.612735396966351E-3</v>
      </c>
      <c r="N23">
        <v>-1.7926448372687728E-10</v>
      </c>
      <c r="O23">
        <v>1.198973082753489E-7</v>
      </c>
      <c r="P23">
        <v>-1.6490422518987013E-10</v>
      </c>
      <c r="Q23">
        <v>1.0005284591525748E-6</v>
      </c>
      <c r="R23">
        <v>5.2388224255872404E-7</v>
      </c>
      <c r="S23">
        <v>1.5600025904624245E-2</v>
      </c>
      <c r="T23">
        <v>1.5767930063816113E-5</v>
      </c>
      <c r="U23">
        <v>1.5989137086881249E-2</v>
      </c>
      <c r="V23">
        <v>0.95098831598275291</v>
      </c>
    </row>
    <row r="24" spans="10:22" x14ac:dyDescent="0.25">
      <c r="J24">
        <v>90.476190476190453</v>
      </c>
      <c r="K24">
        <v>1.1769482074842697E-4</v>
      </c>
      <c r="L24">
        <v>1.170888971283654E-6</v>
      </c>
      <c r="M24">
        <v>1.0578361716108682E-3</v>
      </c>
      <c r="N24">
        <v>1.6311480305279023E-10</v>
      </c>
      <c r="O24">
        <v>7.3868294304403582E-8</v>
      </c>
      <c r="P24">
        <v>8.0446259011176574E-10</v>
      </c>
      <c r="Q24">
        <v>6.5407012011444584E-7</v>
      </c>
      <c r="R24">
        <v>3.4366357589558805E-7</v>
      </c>
      <c r="S24">
        <v>1.5610853381241465E-2</v>
      </c>
      <c r="T24">
        <v>1.0343662354527126E-5</v>
      </c>
      <c r="U24">
        <v>1.5999307946887687E-2</v>
      </c>
      <c r="V24">
        <v>0.95159013827229322</v>
      </c>
    </row>
    <row r="25" spans="10:22" x14ac:dyDescent="0.25">
      <c r="J25">
        <v>95.238095238095212</v>
      </c>
      <c r="K25">
        <v>7.3085519321501339E-5</v>
      </c>
      <c r="L25">
        <v>7.2708696084129231E-7</v>
      </c>
      <c r="M25">
        <v>6.9159060871952028E-4</v>
      </c>
      <c r="N25">
        <v>5.6766120227662113E-11</v>
      </c>
      <c r="O25">
        <v>4.5978851897124987E-8</v>
      </c>
      <c r="P25">
        <v>3.4102311826159926E-10</v>
      </c>
      <c r="Q25">
        <v>4.2809138560508361E-7</v>
      </c>
      <c r="R25">
        <v>2.2469254398873218E-7</v>
      </c>
      <c r="S25">
        <v>1.5617917700666537E-2</v>
      </c>
      <c r="T25">
        <v>6.7628436303374113E-6</v>
      </c>
      <c r="U25">
        <v>1.6005978029458221E-2</v>
      </c>
      <c r="V25">
        <v>0.95198484688289076</v>
      </c>
    </row>
    <row r="26" spans="10:22" x14ac:dyDescent="0.25">
      <c r="J26">
        <v>100</v>
      </c>
      <c r="K26">
        <v>4.54159758384775E-5</v>
      </c>
      <c r="L26">
        <v>4.5191420557057202E-7</v>
      </c>
      <c r="M26">
        <v>4.5118093815917093E-4</v>
      </c>
      <c r="N26">
        <v>3.2325148963247126E-10</v>
      </c>
      <c r="O26">
        <v>2.7911842734150046E-8</v>
      </c>
      <c r="P26">
        <v>1.5601785050626525E-9</v>
      </c>
      <c r="Q26">
        <v>2.7622604747088048E-7</v>
      </c>
      <c r="R26">
        <v>1.4660805996486848E-7</v>
      </c>
      <c r="S26">
        <v>1.5622493026855915E-2</v>
      </c>
      <c r="T26">
        <v>4.412638910458713E-6</v>
      </c>
      <c r="U26">
        <v>1.6010330618494141E-2</v>
      </c>
      <c r="V26">
        <v>0.95224246321100736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Readme</vt:lpstr>
      <vt:lpstr>Example 1</vt:lpstr>
      <vt:lpstr>Example 2</vt:lpstr>
      <vt:lpstr>Example 3</vt:lpstr>
      <vt:lpstr>jacob</vt:lpstr>
      <vt:lpstr>rtol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2018-04-03T01:39:20Z</dcterms:created>
  <dcterms:modified xsi:type="dcterms:W3CDTF">2020-09-02T01:10:49Z</dcterms:modified>
</cp:coreProperties>
</file>