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ExcelWorks\ExceLab-7.0\AutoTest\testfiles\Workbooks\"/>
    </mc:Choice>
  </mc:AlternateContent>
  <xr:revisionPtr revIDLastSave="0" documentId="13_ncr:1_{B36D6374-EC2D-45D0-BC67-4731C996C030}" xr6:coauthVersionLast="45" xr6:coauthVersionMax="45" xr10:uidLastSave="{00000000-0000-0000-0000-000000000000}"/>
  <bookViews>
    <workbookView xWindow="3315" yWindow="1320" windowWidth="22935" windowHeight="19500" xr2:uid="{00000000-000D-0000-FFFF-FFFF00000000}"/>
  </bookViews>
  <sheets>
    <sheet name="Readme" sheetId="5" r:id="rId1"/>
    <sheet name="DERIVF" sheetId="1" r:id="rId2"/>
    <sheet name="DERIVXY" sheetId="2" r:id="rId3"/>
    <sheet name="Partial Derivatives" sheetId="3" r:id="rId4"/>
  </sheets>
  <definedNames>
    <definedName name="end_slopes">DERIVXY!$I$5:$J$6</definedName>
    <definedName name="x_data">DERIVXY!$B$9:$B$25</definedName>
    <definedName name="y_data">DERIVXY!$C$9:$C$25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D25" i="2" l="1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G25" i="1"/>
  <c r="G33" i="1"/>
  <c r="G36" i="1"/>
  <c r="G35" i="1"/>
  <c r="G34" i="1"/>
  <c r="G28" i="1"/>
  <c r="G26" i="1"/>
  <c r="D23" i="1"/>
  <c r="F21" i="2"/>
  <c r="F19" i="2"/>
  <c r="D35" i="1"/>
  <c r="I24" i="2"/>
  <c r="D33" i="1"/>
  <c r="I14" i="2"/>
  <c r="F13" i="2"/>
  <c r="F12" i="2"/>
  <c r="I17" i="2"/>
  <c r="I19" i="2"/>
  <c r="I15" i="2"/>
  <c r="C13" i="3"/>
  <c r="F14" i="2"/>
  <c r="F15" i="2"/>
  <c r="I21" i="2"/>
  <c r="F24" i="2"/>
  <c r="I13" i="2"/>
  <c r="F17" i="2"/>
  <c r="F10" i="2"/>
  <c r="I18" i="2"/>
  <c r="F9" i="2"/>
  <c r="F25" i="2"/>
  <c r="I20" i="2"/>
  <c r="I23" i="2"/>
  <c r="D28" i="1"/>
  <c r="I22" i="2"/>
  <c r="D36" i="1"/>
  <c r="I16" i="2"/>
  <c r="D27" i="1"/>
  <c r="C12" i="3"/>
  <c r="I10" i="2"/>
  <c r="I11" i="2"/>
  <c r="D34" i="1"/>
  <c r="F16" i="2"/>
  <c r="F18" i="2"/>
  <c r="D26" i="1"/>
  <c r="D25" i="1"/>
  <c r="I9" i="2"/>
  <c r="F22" i="2"/>
  <c r="F23" i="2"/>
  <c r="F11" i="2"/>
  <c r="I25" i="2"/>
  <c r="F20" i="2"/>
  <c r="I12" i="2"/>
  <c r="D10" i="3" l="1"/>
  <c r="G11" i="2"/>
  <c r="J16" i="2"/>
  <c r="G19" i="2"/>
  <c r="J20" i="2"/>
  <c r="J24" i="2"/>
  <c r="J12" i="2"/>
  <c r="G15" i="2"/>
  <c r="G23" i="2"/>
  <c r="J11" i="2"/>
  <c r="G14" i="2"/>
  <c r="G18" i="2"/>
  <c r="J23" i="2"/>
  <c r="G10" i="2"/>
  <c r="J15" i="2"/>
  <c r="J19" i="2"/>
  <c r="G22" i="2"/>
  <c r="J10" i="2"/>
  <c r="G13" i="2"/>
  <c r="J14" i="2"/>
  <c r="G17" i="2"/>
  <c r="J18" i="2"/>
  <c r="G21" i="2"/>
  <c r="G25" i="2"/>
  <c r="J22" i="2"/>
  <c r="G12" i="2"/>
  <c r="J21" i="2"/>
  <c r="G24" i="2"/>
  <c r="J25" i="2"/>
  <c r="J13" i="2"/>
  <c r="G16" i="2"/>
  <c r="J17" i="2"/>
  <c r="G20" i="2"/>
</calcChain>
</file>

<file path=xl/sharedStrings.xml><?xml version="1.0" encoding="utf-8"?>
<sst xmlns="http://schemas.openxmlformats.org/spreadsheetml/2006/main" count="24" uniqueCount="17">
  <si>
    <t>Analytical derivative formulas</t>
  </si>
  <si>
    <t>At x=0</t>
  </si>
  <si>
    <t>At x=1</t>
  </si>
  <si>
    <t>f(x)</t>
  </si>
  <si>
    <t>f'</t>
  </si>
  <si>
    <t>f''</t>
  </si>
  <si>
    <t>f'''</t>
  </si>
  <si>
    <t>f''''</t>
  </si>
  <si>
    <t>ISLOPE</t>
  </si>
  <si>
    <t>ESLOPE</t>
  </si>
  <si>
    <t xml:space="preserve">x </t>
  </si>
  <si>
    <t>y</t>
  </si>
  <si>
    <t>exact derivative</t>
  </si>
  <si>
    <t>% error</t>
  </si>
  <si>
    <t>with defined end slopes</t>
  </si>
  <si>
    <t>without end slopes</t>
  </si>
  <si>
    <t>f(x,y)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</si>
</sst>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12">
    <xf numFmtId="0" fontId="0" fillId="0" borderId="0" xfId="0"/>
    <xf numFmtId="0" fontId="0" fillId="0" borderId="0" xfId="0" applyNumberFormat="1"/>
    <xf numFmtId="0" fontId="3" fillId="0" borderId="0" xfId="0" applyFont="1"/>
    <xf numFmtId="0" fontId="0" fillId="0" borderId="0" xfId="0" applyAlignment="1">
      <alignment vertical="top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10" fontId="0" fillId="0" borderId="0" xfId="0" applyNumberFormat="1"/>
    <xf numFmtId="0" fontId="1" fillId="2" borderId="1" xfId="1"/>
    <xf numFmtId="0" fontId="2" fillId="3" borderId="1" xfId="2"/>
    <xf numFmtId="0" fontId="4" fillId="0" borderId="0" xfId="0" applyFont="1"/>
    <xf numFmtId="0" fontId="5" fillId="0" borderId="0" xfId="0" applyFont="1"/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9525</xdr:colOff>
      <xdr:row>8</xdr:row>
      <xdr:rowOff>38100</xdr:rowOff>
    </xdr:from>
    <xdr:ext cx="6362700" cy="38180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0356C9B-8F26-4A2A-8B3E-29A5A899C3F6}"/>
            </a:ext>
          </a:extLst>
        </xdr:cNvPr>
        <xdr:cNvSpPr txBox="1"/>
      </xdr:nvSpPr>
      <xdr:spPr>
        <a:xfrm>
          <a:off x="2447925" y="1562100"/>
          <a:ext cx="6362700" cy="3818096"/>
        </a:xfrm>
        <a:prstGeom prst="rect">
          <a:avLst/>
        </a:prstGeom>
      </xdr:spPr>
      <xdr:style>
        <a:lnRef idx="3">
          <a:schemeClr val="lt1"/>
        </a:lnRef>
        <a:fillRef idx="1">
          <a:schemeClr val="dk1"/>
        </a:fillRef>
        <a:effectRef idx="1">
          <a:schemeClr val="dk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Please Readme first</a:t>
          </a: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US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This workbook contains the solved  derivative examples described in https://excel-works.com/manual/differentiation</a:t>
          </a: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**</a:t>
          </a:r>
          <a:r>
            <a:rPr lang="en-US" sz="14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Before you can run the examples in this workbook, you need to download and install ExceLab Calculus Add-in from https://excel-works.com</a:t>
          </a: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** If Excel inserts the @ symbol in the formulas the first time you open the workbook, delete it before evaluating/saving the workbook.</a:t>
          </a:r>
          <a:endParaRPr lang="en-US" sz="1400">
            <a:effectLst/>
          </a:endParaRP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**Questions or comments? Email us at  support@excel-works.com</a:t>
          </a: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© ExcelWorks LLC</a:t>
          </a:r>
          <a:endParaRPr lang="en-US" sz="14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285750</xdr:colOff>
      <xdr:row>23</xdr:row>
      <xdr:rowOff>180975</xdr:rowOff>
    </xdr:from>
    <xdr:to>
      <xdr:col>10</xdr:col>
      <xdr:colOff>247650</xdr:colOff>
      <xdr:row>24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31EA001-1CB6-4AD3-A556-9421B8630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2466975"/>
          <a:ext cx="17907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276225</xdr:colOff>
      <xdr:row>25</xdr:row>
      <xdr:rowOff>0</xdr:rowOff>
    </xdr:from>
    <xdr:to>
      <xdr:col>10</xdr:col>
      <xdr:colOff>457200</xdr:colOff>
      <xdr:row>26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3629F21-9040-49F8-8038-00C1886CF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1143000"/>
          <a:ext cx="20097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219075</xdr:colOff>
      <xdr:row>26</xdr:row>
      <xdr:rowOff>19050</xdr:rowOff>
    </xdr:from>
    <xdr:to>
      <xdr:col>12</xdr:col>
      <xdr:colOff>95250</xdr:colOff>
      <xdr:row>27</xdr:row>
      <xdr:rowOff>19050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D8028EEC-692B-4A4A-8512-E7D40EFE5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2876550"/>
          <a:ext cx="29241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200025</xdr:colOff>
      <xdr:row>27</xdr:row>
      <xdr:rowOff>28575</xdr:rowOff>
    </xdr:from>
    <xdr:to>
      <xdr:col>12</xdr:col>
      <xdr:colOff>342900</xdr:colOff>
      <xdr:row>28</xdr:row>
      <xdr:rowOff>28575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7C27C007-CDD0-46A1-905E-626C7304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3076575"/>
          <a:ext cx="3190875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238125</xdr:colOff>
      <xdr:row>7</xdr:row>
      <xdr:rowOff>66675</xdr:rowOff>
    </xdr:from>
    <xdr:to>
      <xdr:col>23</xdr:col>
      <xdr:colOff>170531</xdr:colOff>
      <xdr:row>20</xdr:row>
      <xdr:rowOff>171121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FA3656-EE90-4236-9981-486939EF5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647825" y="1400175"/>
          <a:ext cx="7352381" cy="26285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133350</xdr:rowOff>
    </xdr:from>
    <xdr:to>
      <xdr:col>14</xdr:col>
      <xdr:colOff>256006</xdr:colOff>
      <xdr:row>3</xdr:row>
      <xdr:rowOff>114231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54D3EA-AC46-497C-800D-7225D945FA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5" y="133350"/>
          <a:ext cx="9352381" cy="5523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133350</xdr:rowOff>
    </xdr:from>
    <xdr:to>
      <xdr:col>27</xdr:col>
      <xdr:colOff>399145</xdr:colOff>
      <xdr:row>6</xdr:row>
      <xdr:rowOff>114160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BC339A7-DDB9-4EDF-9E2A-0313CCB7F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0" y="133350"/>
          <a:ext cx="7238095" cy="11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F3" sqref="F3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C1:X36"/>
  <sheetViews>
    <sheetView topLeftCell="A7" workbookViewId="0">
      <selection activeCell="A7" sqref="A7"/>
    </sheetView>
  </sheetViews>
  <sheetFormatPr defaultRowHeight="15" x14ac:dyDescent="0.25"/>
  <cols>
    <col min="2" max="2" width="12" bestFit="1" customWidth="1"/>
    <col min="11" max="11" width="9.140625" customWidth="1"/>
    <col min="12" max="12" width="7.85546875" customWidth="1"/>
    <col min="13" max="23" width="9.140625" hidden="1" customWidth="1"/>
  </cols>
  <sheetData>
    <row r="1" spans="3:24" x14ac:dyDescent="0.25">
      <c r="X1">
        <v>0</v>
      </c>
    </row>
    <row r="2" spans="3:24" x14ac:dyDescent="0.25">
      <c r="X2">
        <v>1</v>
      </c>
    </row>
    <row r="8" spans="3:24" ht="18.75" x14ac:dyDescent="0.3">
      <c r="C8" s="10"/>
    </row>
    <row r="23" spans="3:7" x14ac:dyDescent="0.25">
      <c r="C23" s="2" t="s">
        <v>3</v>
      </c>
      <c r="D23">
        <f>X1*SIN(X1^2)+1</f>
        <v>1</v>
      </c>
      <c r="G23" t="s">
        <v>0</v>
      </c>
    </row>
    <row r="24" spans="3:7" x14ac:dyDescent="0.25">
      <c r="C24" s="2"/>
      <c r="D24" s="2" t="s">
        <v>1</v>
      </c>
    </row>
    <row r="25" spans="3:7" x14ac:dyDescent="0.25">
      <c r="C25" s="2" t="s">
        <v>4</v>
      </c>
      <c r="D25">
        <f>_xll.DERIVF(D23,X1,0)</f>
        <v>3.1860332061455693E-15</v>
      </c>
      <c r="G25">
        <f>SIN(X1^2)+2*X1^2*COS(X1^2)</f>
        <v>0</v>
      </c>
    </row>
    <row r="26" spans="3:7" x14ac:dyDescent="0.25">
      <c r="C26" s="2" t="s">
        <v>5</v>
      </c>
      <c r="D26">
        <f>_xll.DERIVF(D23,X1,0,2)</f>
        <v>0</v>
      </c>
      <c r="G26">
        <f>6*X1*COS(X1^2)-4*X1^3*SIN(X1^2)</f>
        <v>0</v>
      </c>
    </row>
    <row r="27" spans="3:7" x14ac:dyDescent="0.25">
      <c r="C27" s="2" t="s">
        <v>6</v>
      </c>
      <c r="D27">
        <f>_xll.DERIVF(D23,X1,0,3)</f>
        <v>6.0000000000122524</v>
      </c>
      <c r="G27">
        <f>6*COS(X1)-8*X1^4*COS(X1^2)-24*X1^2*SIN(X1^2)</f>
        <v>6</v>
      </c>
    </row>
    <row r="28" spans="3:7" x14ac:dyDescent="0.25">
      <c r="C28" s="2" t="s">
        <v>7</v>
      </c>
      <c r="D28">
        <f>_xll.DERIVF(D23,X1,0,4)</f>
        <v>1.2789621213945185E-15</v>
      </c>
      <c r="G28">
        <f>16*X1^5*SIN(X1^2)-80*X1^3*COS(X1^2)-60*X1*SIN(X1^2)</f>
        <v>0</v>
      </c>
    </row>
    <row r="29" spans="3:7" x14ac:dyDescent="0.25">
      <c r="C29" s="2"/>
    </row>
    <row r="30" spans="3:7" x14ac:dyDescent="0.25">
      <c r="C30" s="2"/>
    </row>
    <row r="31" spans="3:7" x14ac:dyDescent="0.25">
      <c r="C31" s="2"/>
    </row>
    <row r="32" spans="3:7" x14ac:dyDescent="0.25">
      <c r="C32" s="2"/>
      <c r="D32" s="2" t="s">
        <v>2</v>
      </c>
    </row>
    <row r="33" spans="3:7" x14ac:dyDescent="0.25">
      <c r="C33" s="2" t="s">
        <v>4</v>
      </c>
      <c r="D33">
        <f>_xll.DERIVF(D23,X1,1)</f>
        <v>1.9220755965441478</v>
      </c>
      <c r="G33">
        <f>SIN(X2^2)+2*X2^2*COS(X2^2)</f>
        <v>1.922075596544176</v>
      </c>
    </row>
    <row r="34" spans="3:7" x14ac:dyDescent="0.25">
      <c r="C34" s="2" t="s">
        <v>5</v>
      </c>
      <c r="D34">
        <f>_xll.DERIVF(D23,X1,1,2)</f>
        <v>-0.12407010401091294</v>
      </c>
      <c r="G34">
        <f>6*X2*COS(X2^2)-4*X2^3*SIN(X2^2)</f>
        <v>-0.12407010402274743</v>
      </c>
    </row>
    <row r="35" spans="3:7" x14ac:dyDescent="0.25">
      <c r="C35" s="2" t="s">
        <v>6</v>
      </c>
      <c r="D35">
        <f>_xll.DERIVF(D23,X1,1,3)</f>
        <v>-21.275908247434309</v>
      </c>
      <c r="G35">
        <f>6*COS(X2^2)-8*X2^4*COS(X2^2)-24*X2^2*SIN(X2^2)</f>
        <v>-21.275908247125795</v>
      </c>
    </row>
    <row r="36" spans="3:7" x14ac:dyDescent="0.25">
      <c r="C36" s="2" t="s">
        <v>7</v>
      </c>
      <c r="D36">
        <f>_xll.DERIVF(D23,X1,1,4)</f>
        <v>-80.248907801650191</v>
      </c>
      <c r="G36">
        <f>16*X2^5*SIN(X2^2)-80*X2^3*COS(X2^2)-60*X2*SIN(X2^2)</f>
        <v>-80.248907800998623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J25"/>
  <sheetViews>
    <sheetView workbookViewId="0"/>
  </sheetViews>
  <sheetFormatPr defaultRowHeight="15" x14ac:dyDescent="0.25"/>
  <cols>
    <col min="3" max="3" width="12.7109375" bestFit="1" customWidth="1"/>
    <col min="5" max="5" width="12.7109375" bestFit="1" customWidth="1"/>
    <col min="8" max="9" width="12.7109375" bestFit="1" customWidth="1"/>
  </cols>
  <sheetData>
    <row r="5" spans="2:10" x14ac:dyDescent="0.25">
      <c r="I5" s="8" t="s">
        <v>8</v>
      </c>
      <c r="J5" s="8">
        <v>0</v>
      </c>
    </row>
    <row r="6" spans="2:10" x14ac:dyDescent="0.25">
      <c r="I6" s="8" t="s">
        <v>9</v>
      </c>
      <c r="J6" s="8">
        <v>-30.933006687013375</v>
      </c>
    </row>
    <row r="8" spans="2:10" ht="45" x14ac:dyDescent="0.25">
      <c r="B8" s="3" t="s">
        <v>10</v>
      </c>
      <c r="C8" s="3" t="s">
        <v>11</v>
      </c>
      <c r="D8" s="4" t="s">
        <v>12</v>
      </c>
      <c r="F8" s="5" t="s">
        <v>15</v>
      </c>
      <c r="G8" s="3" t="s">
        <v>13</v>
      </c>
      <c r="I8" s="6" t="s">
        <v>14</v>
      </c>
      <c r="J8" s="3" t="s">
        <v>13</v>
      </c>
    </row>
    <row r="9" spans="2:10" x14ac:dyDescent="0.25">
      <c r="B9">
        <v>0</v>
      </c>
      <c r="C9">
        <f>B9*SIN(B9^2)+1</f>
        <v>1</v>
      </c>
      <c r="D9">
        <f t="shared" ref="D9:D25" si="0">SIN(B9^2)+2*B9^2*COS(B9^2)</f>
        <v>0</v>
      </c>
      <c r="F9" s="9">
        <f>_xll.DERIVXY(x_data,y_data,B9)</f>
        <v>-6.2561083937771045E-3</v>
      </c>
      <c r="G9" s="7">
        <v>1</v>
      </c>
      <c r="H9" s="7"/>
      <c r="I9" s="9">
        <f>_xll.DERIVXY(x_data,y_data,B9,,end_slopes)</f>
        <v>0</v>
      </c>
      <c r="J9" s="7">
        <v>0</v>
      </c>
    </row>
    <row r="10" spans="2:10" x14ac:dyDescent="0.25">
      <c r="B10">
        <v>0.25</v>
      </c>
      <c r="C10">
        <f t="shared" ref="C10:C25" si="1">B10*SIN(B10^2)+1</f>
        <v>1.0156148294605951</v>
      </c>
      <c r="D10">
        <f t="shared" si="0"/>
        <v>0.18721525667989258</v>
      </c>
      <c r="F10" s="9">
        <f>_xll.DERIVXY(x_data,y_data,B10)</f>
        <v>0.1892893516665293</v>
      </c>
      <c r="G10" s="7">
        <f t="shared" ref="G10:G25" si="2">ABS((F10-D10)/D10)</f>
        <v>1.1078664332272224E-2</v>
      </c>
      <c r="H10" s="7"/>
      <c r="I10" s="9">
        <f>_xll.DERIVXY(x_data,y_data,B10,,end_slopes)</f>
        <v>0.18761296611471523</v>
      </c>
      <c r="J10" s="7">
        <f t="shared" ref="J10:J25" si="3">ABS((I10-D10)/D10)</f>
        <v>2.1243430790614686E-3</v>
      </c>
    </row>
    <row r="11" spans="2:10" x14ac:dyDescent="0.25">
      <c r="B11">
        <v>0.5</v>
      </c>
      <c r="C11">
        <f t="shared" si="1"/>
        <v>1.1237019796272614</v>
      </c>
      <c r="D11">
        <f t="shared" si="0"/>
        <v>0.73186017010984528</v>
      </c>
      <c r="F11" s="9">
        <f>_xll.DERIVXY(x_data,y_data,B11)</f>
        <v>0.73352245725479392</v>
      </c>
      <c r="G11" s="7">
        <f t="shared" si="2"/>
        <v>2.2713179550393555E-3</v>
      </c>
      <c r="H11" s="7"/>
      <c r="I11" s="9">
        <f>_xll.DERIVXY(x_data,y_data,B11,,end_slopes)</f>
        <v>0.73397189106828309</v>
      </c>
      <c r="J11" s="7">
        <f t="shared" si="3"/>
        <v>2.8854158822727892E-3</v>
      </c>
    </row>
    <row r="12" spans="2:10" x14ac:dyDescent="0.25">
      <c r="B12">
        <v>0.75</v>
      </c>
      <c r="C12">
        <f t="shared" si="1"/>
        <v>1.3999770051520151</v>
      </c>
      <c r="D12">
        <f t="shared" si="0"/>
        <v>1.4849677351709716</v>
      </c>
      <c r="F12" s="9">
        <f>_xll.DERIVXY(x_data,y_data,B12)</f>
        <v>1.4889669276113362</v>
      </c>
      <c r="G12" s="7">
        <f t="shared" si="2"/>
        <v>2.6931173961865051E-3</v>
      </c>
      <c r="H12" s="7"/>
      <c r="I12" s="9">
        <f>_xll.DERIVXY(x_data,y_data,B12,,end_slopes)</f>
        <v>1.4888455779091943</v>
      </c>
      <c r="J12" s="7">
        <f t="shared" si="3"/>
        <v>2.6113986495310587E-3</v>
      </c>
    </row>
    <row r="13" spans="2:10" x14ac:dyDescent="0.25">
      <c r="B13">
        <v>1</v>
      </c>
      <c r="C13">
        <f t="shared" si="1"/>
        <v>1.8414709848078965</v>
      </c>
      <c r="D13">
        <f t="shared" si="0"/>
        <v>1.922075596544176</v>
      </c>
      <c r="F13" s="9">
        <f>_xll.DERIVXY(x_data,y_data,B13)</f>
        <v>1.9238378944674799</v>
      </c>
      <c r="G13" s="7">
        <f t="shared" si="2"/>
        <v>9.1687232618342142E-4</v>
      </c>
      <c r="H13" s="7"/>
      <c r="I13" s="9">
        <f>_xll.DERIVXY(x_data,y_data,B13,,end_slopes)</f>
        <v>1.9238738594625655</v>
      </c>
      <c r="J13" s="7">
        <f t="shared" si="3"/>
        <v>9.3558386653609443E-4</v>
      </c>
    </row>
    <row r="14" spans="2:10" x14ac:dyDescent="0.25">
      <c r="B14">
        <v>1.25</v>
      </c>
      <c r="C14">
        <f t="shared" si="1"/>
        <v>2.2499569820978111</v>
      </c>
      <c r="D14">
        <f t="shared" si="0"/>
        <v>1.0258913095028064</v>
      </c>
      <c r="F14" s="9">
        <f>_xll.DERIVXY(x_data,y_data,B14)</f>
        <v>1.0154412178682897</v>
      </c>
      <c r="G14" s="7">
        <f t="shared" si="2"/>
        <v>1.0186353600735054E-2</v>
      </c>
      <c r="H14" s="7"/>
      <c r="I14" s="9">
        <f>_xll.DERIVXY(x_data,y_data,B14,,end_slopes)</f>
        <v>1.0154187075901095</v>
      </c>
      <c r="J14" s="7">
        <f t="shared" si="3"/>
        <v>1.0208295767484698E-2</v>
      </c>
    </row>
    <row r="15" spans="2:10" x14ac:dyDescent="0.25">
      <c r="B15">
        <v>1.5</v>
      </c>
      <c r="C15">
        <f t="shared" si="1"/>
        <v>2.1671097953318821</v>
      </c>
      <c r="D15">
        <f t="shared" si="0"/>
        <v>-2.0487081053644052</v>
      </c>
      <c r="F15" s="9">
        <f>_xll.DERIVXY(x_data,y_data,B15)</f>
        <v>-2.077937039652805</v>
      </c>
      <c r="G15" s="7">
        <f t="shared" si="2"/>
        <v>1.4267007687364431E-2</v>
      </c>
      <c r="H15" s="7"/>
      <c r="I15" s="9">
        <f>_xll.DERIVXY(x_data,y_data,B15,,end_slopes)</f>
        <v>-2.0778829635351634</v>
      </c>
      <c r="J15" s="7">
        <f t="shared" si="3"/>
        <v>1.4240612459318071E-2</v>
      </c>
    </row>
    <row r="16" spans="2:10" x14ac:dyDescent="0.25">
      <c r="B16">
        <v>1.75</v>
      </c>
      <c r="C16">
        <f t="shared" si="1"/>
        <v>1.1382678793079319</v>
      </c>
      <c r="D16">
        <f t="shared" si="0"/>
        <v>-6.0268418467248468</v>
      </c>
      <c r="F16" s="9">
        <f>_xll.DERIVXY(x_data,y_data,B16)</f>
        <v>-6.043962292735614</v>
      </c>
      <c r="G16" s="7">
        <f t="shared" si="2"/>
        <v>2.8406993988187956E-3</v>
      </c>
      <c r="H16" s="7"/>
      <c r="I16" s="9">
        <f>_xll.DERIVXY(x_data,y_data,B16,,end_slopes)</f>
        <v>-6.0441560869280444</v>
      </c>
      <c r="J16" s="7">
        <f t="shared" si="3"/>
        <v>2.8728545801490783E-3</v>
      </c>
    </row>
    <row r="17" spans="2:10" x14ac:dyDescent="0.25">
      <c r="B17">
        <v>2</v>
      </c>
      <c r="C17">
        <f t="shared" si="1"/>
        <v>-0.5136049906158564</v>
      </c>
      <c r="D17">
        <f t="shared" si="0"/>
        <v>-5.9859514622168239</v>
      </c>
      <c r="F17" s="9">
        <f>_xll.DERIVXY(x_data,y_data,B17)</f>
        <v>-5.9147912207776105</v>
      </c>
      <c r="G17" s="7">
        <f t="shared" si="2"/>
        <v>1.1887874782877053E-2</v>
      </c>
      <c r="H17" s="7"/>
      <c r="I17" s="9">
        <f>_xll.DERIVXY(x_data,y_data,B17,,end_slopes)</f>
        <v>-5.9140701201255261</v>
      </c>
      <c r="J17" s="7">
        <f t="shared" si="3"/>
        <v>1.2008340285585516E-2</v>
      </c>
    </row>
    <row r="18" spans="2:10" x14ac:dyDescent="0.25">
      <c r="B18">
        <v>2.25</v>
      </c>
      <c r="C18">
        <f t="shared" si="1"/>
        <v>-1.1135029370203964</v>
      </c>
      <c r="D18">
        <f t="shared" si="0"/>
        <v>2.5335615644844953</v>
      </c>
      <c r="F18" s="9">
        <f>_xll.DERIVXY(x_data,y_data,B18)</f>
        <v>2.6818773799061093</v>
      </c>
      <c r="G18" s="7">
        <f t="shared" si="2"/>
        <v>5.8540442632500959E-2</v>
      </c>
      <c r="H18" s="7"/>
      <c r="I18" s="9">
        <f>_xll.DERIVXY(x_data,y_data,B18,,end_slopes)</f>
        <v>2.6791867714903077</v>
      </c>
      <c r="J18" s="7">
        <f t="shared" si="3"/>
        <v>5.7478456038798802E-2</v>
      </c>
    </row>
    <row r="19" spans="2:10" x14ac:dyDescent="0.25">
      <c r="B19">
        <v>2.5</v>
      </c>
      <c r="C19">
        <f t="shared" si="1"/>
        <v>0.917051958631108</v>
      </c>
      <c r="D19">
        <f t="shared" si="0"/>
        <v>12.459938511258684</v>
      </c>
      <c r="F19" s="9">
        <f>_xll.DERIVXY(x_data,y_data,B19)</f>
        <v>12.355165092116742</v>
      </c>
      <c r="G19" s="7">
        <f t="shared" si="2"/>
        <v>8.4088231292048492E-3</v>
      </c>
      <c r="H19" s="7"/>
      <c r="I19" s="9">
        <f>_xll.DERIVXY(x_data,y_data,B19,,end_slopes)</f>
        <v>12.365206425127898</v>
      </c>
      <c r="J19" s="7">
        <f t="shared" si="3"/>
        <v>7.6029336778177126E-3</v>
      </c>
    </row>
    <row r="20" spans="2:10" x14ac:dyDescent="0.25">
      <c r="B20">
        <v>2.75</v>
      </c>
      <c r="C20">
        <f t="shared" si="1"/>
        <v>3.6340026552092861</v>
      </c>
      <c r="D20">
        <f t="shared" si="0"/>
        <v>5.3043157680308877</v>
      </c>
      <c r="F20" s="9">
        <f>_xll.DERIVXY(x_data,y_data,B20)</f>
        <v>4.8675293583831198</v>
      </c>
      <c r="G20" s="7">
        <f t="shared" si="2"/>
        <v>8.2345476542003707E-2</v>
      </c>
      <c r="H20" s="7"/>
      <c r="I20" s="9">
        <f>_xll.DERIVXY(x_data,y_data,B20,,end_slopes)</f>
        <v>4.8300546347542159</v>
      </c>
      <c r="J20" s="7">
        <f t="shared" si="3"/>
        <v>8.9410426154310746E-2</v>
      </c>
    </row>
    <row r="21" spans="2:10" x14ac:dyDescent="0.25">
      <c r="B21">
        <v>3</v>
      </c>
      <c r="C21">
        <f t="shared" si="1"/>
        <v>2.2363554557252696</v>
      </c>
      <c r="D21">
        <f t="shared" si="0"/>
        <v>-15.988226228682427</v>
      </c>
      <c r="F21" s="9">
        <f>_xll.DERIVXY(x_data,y_data,B21)</f>
        <v>-15.993640560519278</v>
      </c>
      <c r="G21" s="7">
        <f t="shared" si="2"/>
        <v>3.3864493530484337E-4</v>
      </c>
      <c r="H21" s="7"/>
      <c r="I21" s="9">
        <f>_xll.DERIVXY(x_data,y_data,B21,,end_slopes)</f>
        <v>-15.85378299901477</v>
      </c>
      <c r="J21" s="7">
        <f t="shared" si="3"/>
        <v>8.408889625696513E-3</v>
      </c>
    </row>
    <row r="22" spans="2:10" x14ac:dyDescent="0.25">
      <c r="B22">
        <v>3.25</v>
      </c>
      <c r="C22">
        <f t="shared" si="1"/>
        <v>-1.9499595955201059</v>
      </c>
      <c r="D22">
        <f t="shared" si="0"/>
        <v>-9.7730660350839766</v>
      </c>
      <c r="F22" s="9">
        <f>_xll.DERIVXY(x_data,y_data,B22)</f>
        <v>-7.9005141250587174</v>
      </c>
      <c r="G22" s="7">
        <f t="shared" si="2"/>
        <v>0.19160332113822343</v>
      </c>
      <c r="H22" s="7"/>
      <c r="I22" s="9">
        <f>_xll.DERIVXY(x_data,y_data,B22,,end_slopes)</f>
        <v>-8.4224696474478176</v>
      </c>
      <c r="J22" s="7">
        <f t="shared" si="3"/>
        <v>0.13819577016953552</v>
      </c>
    </row>
    <row r="23" spans="2:10" x14ac:dyDescent="0.25">
      <c r="B23">
        <v>3.5</v>
      </c>
      <c r="C23">
        <f t="shared" si="1"/>
        <v>-8.8917742433945568E-2</v>
      </c>
      <c r="D23">
        <f t="shared" si="0"/>
        <v>22.972966398176872</v>
      </c>
      <c r="F23" s="9">
        <f>_xll.DERIVXY(x_data,y_data,B23)</f>
        <v>19.69241868284357</v>
      </c>
      <c r="G23" s="7">
        <f t="shared" si="2"/>
        <v>0.14280035318354209</v>
      </c>
      <c r="H23" s="7"/>
      <c r="I23" s="9">
        <f>_xll.DERIVXY(x_data,y_data,B23,,end_slopes)</f>
        <v>21.640383210895376</v>
      </c>
      <c r="J23" s="7">
        <f t="shared" si="3"/>
        <v>5.8006578871209684E-2</v>
      </c>
    </row>
    <row r="24" spans="2:10" x14ac:dyDescent="0.25">
      <c r="B24">
        <v>3.75</v>
      </c>
      <c r="C24">
        <f t="shared" si="1"/>
        <v>4.7395514455202461</v>
      </c>
      <c r="D24">
        <f t="shared" si="0"/>
        <v>3.0952706722252432</v>
      </c>
      <c r="F24" s="9">
        <f>_xll.DERIVXY(x_data,y_data,B24)</f>
        <v>9.4049718861686635</v>
      </c>
      <c r="G24" s="7">
        <f t="shared" si="2"/>
        <v>2.0384973988098003</v>
      </c>
      <c r="H24" s="7"/>
      <c r="I24" s="9">
        <f>_xll.DERIVXY(x_data,y_data,B24,,end_slopes)</f>
        <v>2.1350692963505509</v>
      </c>
      <c r="J24" s="7">
        <f t="shared" si="3"/>
        <v>0.31021564107166988</v>
      </c>
    </row>
    <row r="25" spans="2:10" x14ac:dyDescent="0.25">
      <c r="B25">
        <v>4</v>
      </c>
      <c r="C25">
        <f t="shared" si="1"/>
        <v>-0.1516132666602612</v>
      </c>
      <c r="D25">
        <f t="shared" si="0"/>
        <v>-30.933006687013375</v>
      </c>
      <c r="F25" s="9">
        <f>_xll.DERIVXY(x_data,y_data,B25)</f>
        <v>-58.064652518234013</v>
      </c>
      <c r="G25" s="7">
        <f t="shared" si="2"/>
        <v>0.87710988154964376</v>
      </c>
      <c r="H25" s="7"/>
      <c r="I25" s="9">
        <f>_xll.DERIVXY(x_data,y_data,B25,,end_slopes)</f>
        <v>-30.933006687013386</v>
      </c>
      <c r="J25" s="7">
        <f t="shared" si="3"/>
        <v>3.4455561155896681E-16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W25"/>
  <sheetViews>
    <sheetView workbookViewId="0"/>
  </sheetViews>
  <sheetFormatPr defaultRowHeight="15" x14ac:dyDescent="0.25"/>
  <cols>
    <col min="9" max="9" width="3.140625" customWidth="1"/>
    <col min="10" max="22" width="9.140625" hidden="1" customWidth="1"/>
    <col min="23" max="23" width="89.5703125" hidden="1" customWidth="1"/>
  </cols>
  <sheetData>
    <row r="8" spans="2:4" ht="21" x14ac:dyDescent="0.35">
      <c r="B8" s="11"/>
    </row>
    <row r="10" spans="2:4" x14ac:dyDescent="0.25">
      <c r="C10" t="s">
        <v>16</v>
      </c>
      <c r="D10">
        <f>COS(X1*Y1)</f>
        <v>1</v>
      </c>
    </row>
    <row r="12" spans="2:4" x14ac:dyDescent="0.25">
      <c r="B12" s="2" t="s">
        <v>4</v>
      </c>
      <c r="C12">
        <f>_xll.DERIVF(D10,X1,PI())</f>
        <v>0</v>
      </c>
    </row>
    <row r="13" spans="2:4" x14ac:dyDescent="0.25">
      <c r="B13" s="2" t="s">
        <v>5</v>
      </c>
      <c r="C13">
        <f>_xll.DERIVF(C12,Y1,PI())</f>
        <v>9.3394486379311701</v>
      </c>
    </row>
    <row r="25" spans="5:5" x14ac:dyDescent="0.25">
      <c r="E25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Readme</vt:lpstr>
      <vt:lpstr>DERIVF</vt:lpstr>
      <vt:lpstr>DERIVXY</vt:lpstr>
      <vt:lpstr>Partial Derivatives</vt:lpstr>
      <vt:lpstr>end_slopes</vt:lpstr>
      <vt:lpstr>x_data</vt:lpstr>
      <vt:lpstr>y_data</vt:lpstr>
    </vt:vector>
  </TitlesOfParts>
  <Company>ExcelWorks LLC</Company>
  <LinksUpToDate>false</LinksUpToDate>
  <SharedDoc>false</SharedDoc>
  <HyperlinkBase>excel-works.com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Support</cp:lastModifiedBy>
  <dcterms:created xsi:type="dcterms:W3CDTF">2019-02-02T23:59:16Z</dcterms:created>
  <dcterms:modified xsi:type="dcterms:W3CDTF">2020-09-02T00:57:31Z</dcterms:modified>
</cp:coreProperties>
</file>